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Area" localSheetId="0">'Analysis C2B'!$A$1:$O$98</definedName>
    <definedName name="_xlnm.Print_Titles" localSheetId="0">'Analysis C2B'!$1:$13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<sst xmlns="http://schemas.openxmlformats.org/spreadsheetml/2006/main" count="109" uniqueCount="73">
  <si>
    <t>Total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</si>
  <si>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</si>
  <si>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</si>
  <si>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</si>
  <si>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</si>
  <si>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</si>
  <si>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</si>
  <si>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</si>
  <si>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</si>
  <si>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</si>
  <si>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</si>
  <si>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</si>
  <si>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</si>
  <si>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</si>
  <si>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</si>
  <si>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</si>
  <si>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</si>
  <si>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Staff incentive</t>
  </si>
  <si>
    <t xml:space="preserve">        Total instruction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</si>
  <si>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</si>
  <si>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</si>
  <si>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</si>
  <si>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</si>
  <si>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</si>
  <si>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</si>
  <si>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</si>
  <si>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</si>
  <si>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</si>
  <si>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</si>
  <si>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</si>
  <si>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</si>
  <si>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</si>
  <si>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</si>
  <si>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</si>
  <si>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</si>
  <si>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>Educational and general:</t>
  </si>
  <si>
    <t xml:space="preserve">   Academic affairs</t>
  </si>
  <si>
    <t xml:space="preserve">   Office of the Chancellor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</si>
  <si>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</si>
  <si>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</si>
  <si>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</si>
  <si>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     Total research</t>
  </si>
  <si>
    <t>Current Restricted Fund Expenditures</t>
  </si>
  <si>
    <t>ANALYSIS C-2B</t>
  </si>
  <si>
    <t>Indirect Cost</t>
  </si>
  <si>
    <t xml:space="preserve">   Testing service</t>
  </si>
  <si>
    <t xml:space="preserve">    Interdisciplinary</t>
  </si>
  <si>
    <t xml:space="preserve">         Educational and general expenditures</t>
  </si>
  <si>
    <t xml:space="preserve">   Interdisciplinary</t>
  </si>
  <si>
    <t xml:space="preserve">   Liberal arts</t>
  </si>
  <si>
    <t xml:space="preserve">   Nonmandatory transfers -</t>
  </si>
  <si>
    <t xml:space="preserve">   Mandatory transfers -</t>
  </si>
  <si>
    <t xml:space="preserve">    Principal and interest</t>
  </si>
  <si>
    <t xml:space="preserve">   Business administration</t>
  </si>
  <si>
    <t xml:space="preserve">   Institutional improvements</t>
  </si>
  <si>
    <t xml:space="preserve">    Mathematics and physical sciences</t>
  </si>
  <si>
    <t xml:space="preserve">   Student health center</t>
  </si>
  <si>
    <t xml:space="preserve">   Management information system</t>
  </si>
  <si>
    <t>Salaries &amp;</t>
  </si>
  <si>
    <t>Related</t>
  </si>
  <si>
    <t>Supplies</t>
  </si>
  <si>
    <t>Wages</t>
  </si>
  <si>
    <t>Benefits</t>
  </si>
  <si>
    <t>Travel</t>
  </si>
  <si>
    <t>&amp; Expense</t>
  </si>
  <si>
    <t>Equipment</t>
  </si>
  <si>
    <t xml:space="preserve">    Sciences</t>
  </si>
  <si>
    <t xml:space="preserve">   Facility services</t>
  </si>
  <si>
    <t>For the year ended June 30, 2018</t>
  </si>
  <si>
    <t xml:space="preserve">    History and political science</t>
  </si>
  <si>
    <t xml:space="preserve">   Biological sciences</t>
  </si>
  <si>
    <t xml:space="preserve"> Public service--</t>
  </si>
  <si>
    <t xml:space="preserve">        Total public service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</si>
</sst>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3" xfId="42" applyNumberFormat="1" applyFont="1" applyFill="1" applyBorder="1" applyAlignment="1">
      <alignment vertical="center"/>
    </xf>
    <xf numFmtId="167" fontId="6" fillId="0" borderId="13" xfId="45" applyNumberFormat="1" applyFont="1" applyFill="1" applyBorder="1" applyAlignment="1">
      <alignment vertical="center"/>
    </xf>
    <xf numFmtId="165" fontId="48" fillId="0" borderId="0" xfId="44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42" fontId="6" fillId="0" borderId="0" xfId="42" applyNumberFormat="1" applyFont="1" applyFill="1" applyBorder="1" applyAlignment="1">
      <alignment vertical="center"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  <xf numFmtId="43" fontId="6" fillId="0" borderId="0" xfId="42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123825</xdr:rowOff>
    </xdr:from>
    <xdr:to>
      <xdr:col>0</xdr:col>
      <xdr:colOff>2457450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2381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showGridLines="0" tabSelected="1" zoomScale="110" zoomScaleNormal="110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4.00390625" style="1" bestFit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384" width="9.140625" style="1" customWidth="1"/>
  </cols>
  <sheetData>
    <row r="1" spans="1:15" ht="12.75">
      <c r="A1" s="28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</row>
    <row r="2" spans="1:15" ht="10.5" customHeight="1">
      <c r="A2" s="28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8"/>
    </row>
    <row r="3" spans="1:15" ht="16.5">
      <c r="A3" s="32"/>
      <c r="B3" s="10"/>
      <c r="C3" s="31" t="s">
        <v>43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8.25" customHeight="1">
      <c r="A4" s="32"/>
      <c r="B4" s="13"/>
      <c r="C4" s="31"/>
      <c r="D4" s="31"/>
      <c r="E4" s="31"/>
      <c r="F4" s="31"/>
      <c r="G4" s="31"/>
      <c r="H4" s="12"/>
      <c r="I4" s="7"/>
      <c r="J4" s="7"/>
      <c r="K4" s="7"/>
      <c r="L4" s="7"/>
      <c r="M4" s="7"/>
      <c r="N4" s="7"/>
      <c r="O4" s="7"/>
    </row>
    <row r="5" spans="1:15" ht="16.5">
      <c r="A5" s="32"/>
      <c r="B5" s="10"/>
      <c r="C5" s="31" t="s">
        <v>42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>
      <c r="A6" s="32"/>
      <c r="B6" s="10"/>
      <c r="C6" s="31" t="s">
        <v>68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0.5" customHeight="1">
      <c r="A7" s="32"/>
      <c r="B7" s="10"/>
      <c r="C7" s="10"/>
      <c r="D7" s="10"/>
      <c r="E7" s="10"/>
      <c r="F7" s="10"/>
      <c r="G7" s="10"/>
      <c r="H7" s="9"/>
      <c r="I7" s="6"/>
      <c r="J7" s="6"/>
      <c r="K7" s="6"/>
      <c r="L7" s="4"/>
      <c r="M7" s="6"/>
      <c r="N7" s="6"/>
      <c r="O7" s="6"/>
    </row>
    <row r="8" spans="1:15" ht="12.75">
      <c r="A8" s="28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N8" s="4"/>
      <c r="O8" s="4"/>
    </row>
    <row r="10" spans="1:15" ht="13.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3.5">
      <c r="A11" s="18"/>
      <c r="B11" s="18"/>
      <c r="C11" s="19"/>
      <c r="D11" s="19"/>
      <c r="E11" s="19" t="s">
        <v>58</v>
      </c>
      <c r="F11" s="19"/>
      <c r="G11" s="19" t="s">
        <v>59</v>
      </c>
      <c r="H11" s="19"/>
      <c r="I11" s="19"/>
      <c r="J11" s="19"/>
      <c r="K11" s="19" t="s">
        <v>60</v>
      </c>
      <c r="L11" s="19"/>
      <c r="M11" s="19"/>
      <c r="N11" s="19"/>
      <c r="O11" s="19" t="s">
        <v>44</v>
      </c>
    </row>
    <row r="12" spans="1:15" ht="13.5">
      <c r="A12" s="18"/>
      <c r="B12" s="18"/>
      <c r="C12" s="20" t="s">
        <v>0</v>
      </c>
      <c r="D12" s="19"/>
      <c r="E12" s="20" t="s">
        <v>61</v>
      </c>
      <c r="F12" s="18"/>
      <c r="G12" s="20" t="s">
        <v>62</v>
      </c>
      <c r="H12" s="18"/>
      <c r="I12" s="20" t="s">
        <v>63</v>
      </c>
      <c r="J12" s="18"/>
      <c r="K12" s="20" t="s">
        <v>64</v>
      </c>
      <c r="L12" s="18"/>
      <c r="M12" s="20" t="s">
        <v>65</v>
      </c>
      <c r="N12" s="19"/>
      <c r="O12" s="20" t="s">
        <v>1</v>
      </c>
    </row>
    <row r="13" spans="1:15" ht="13.5">
      <c r="A13" s="18"/>
      <c r="B13" s="18"/>
      <c r="C13" s="21"/>
      <c r="D13" s="19"/>
      <c r="E13" s="21"/>
      <c r="F13" s="19"/>
      <c r="G13" s="21"/>
      <c r="H13" s="19"/>
      <c r="I13" s="21"/>
      <c r="J13" s="19"/>
      <c r="K13" s="21"/>
      <c r="L13" s="19"/>
      <c r="M13" s="21"/>
      <c r="N13" s="19"/>
      <c r="O13" s="21"/>
    </row>
    <row r="14" spans="1:15" s="3" customFormat="1" ht="13.5">
      <c r="A14" s="22" t="s">
        <v>35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3" customFormat="1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3" customFormat="1" ht="13.5">
      <c r="A16" s="22" t="s">
        <v>27</v>
      </c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3" customFormat="1" ht="13.5">
      <c r="A17" s="22" t="s">
        <v>3</v>
      </c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5" customFormat="1" ht="13.5">
      <c r="A18" s="23" t="s">
        <v>69</v>
      </c>
      <c r="B18" s="23"/>
      <c r="C18" s="30">
        <f>SUM(E18:O18)</f>
        <v>900</v>
      </c>
      <c r="D18" s="14"/>
      <c r="E18" s="30">
        <v>857</v>
      </c>
      <c r="F18" s="14"/>
      <c r="G18" s="30">
        <v>0</v>
      </c>
      <c r="H18" s="14"/>
      <c r="I18" s="30">
        <v>0</v>
      </c>
      <c r="J18" s="14"/>
      <c r="K18" s="30">
        <v>0</v>
      </c>
      <c r="L18" s="14"/>
      <c r="M18" s="30">
        <v>0</v>
      </c>
      <c r="N18" s="14"/>
      <c r="O18" s="30">
        <v>43</v>
      </c>
    </row>
    <row r="19" spans="1:15" s="5" customFormat="1" ht="13.5">
      <c r="A19" s="23" t="s">
        <v>55</v>
      </c>
      <c r="B19" s="23"/>
      <c r="C19" s="15">
        <f>SUM(E19:O19)</f>
        <v>2314</v>
      </c>
      <c r="D19" s="14"/>
      <c r="E19" s="15">
        <v>2204</v>
      </c>
      <c r="F19" s="14"/>
      <c r="G19" s="15">
        <v>0</v>
      </c>
      <c r="H19" s="14"/>
      <c r="I19" s="15">
        <v>0</v>
      </c>
      <c r="J19" s="14"/>
      <c r="K19" s="15">
        <v>0</v>
      </c>
      <c r="L19" s="14"/>
      <c r="M19" s="15">
        <v>0</v>
      </c>
      <c r="N19" s="14"/>
      <c r="O19" s="15">
        <v>110</v>
      </c>
    </row>
    <row r="20" spans="1:15" s="5" customFormat="1" ht="13.5">
      <c r="A20" s="23" t="s">
        <v>66</v>
      </c>
      <c r="B20" s="23"/>
      <c r="C20" s="15">
        <f>SUM(E20:O20)</f>
        <v>13748</v>
      </c>
      <c r="D20" s="14"/>
      <c r="E20" s="15">
        <v>12400</v>
      </c>
      <c r="F20" s="14"/>
      <c r="G20" s="15">
        <v>0</v>
      </c>
      <c r="H20" s="14"/>
      <c r="I20" s="15">
        <v>216</v>
      </c>
      <c r="J20" s="14"/>
      <c r="K20" s="15">
        <v>1132</v>
      </c>
      <c r="L20" s="14"/>
      <c r="M20" s="15">
        <v>0</v>
      </c>
      <c r="N20" s="14"/>
      <c r="O20" s="15">
        <v>0</v>
      </c>
    </row>
    <row r="21" spans="1:15" s="3" customFormat="1" ht="13.5">
      <c r="A21" s="22" t="s">
        <v>25</v>
      </c>
      <c r="B21" s="22"/>
      <c r="C21" s="17">
        <f>SUM(E21:O21)</f>
        <v>16962</v>
      </c>
      <c r="D21" s="14"/>
      <c r="E21" s="17">
        <f>SUM(E18:E20)</f>
        <v>15461</v>
      </c>
      <c r="F21" s="14"/>
      <c r="G21" s="17">
        <f>SUM(G18:G20)</f>
        <v>0</v>
      </c>
      <c r="H21" s="14"/>
      <c r="I21" s="17">
        <f>SUM(I18:I20)</f>
        <v>216</v>
      </c>
      <c r="J21" s="14"/>
      <c r="K21" s="17">
        <f>SUM(K18:K20)</f>
        <v>1132</v>
      </c>
      <c r="L21" s="14"/>
      <c r="M21" s="17">
        <f>SUM(M18:M20)</f>
        <v>0</v>
      </c>
      <c r="N21" s="14"/>
      <c r="O21" s="17">
        <f>SUM(O18:O20)</f>
        <v>153</v>
      </c>
    </row>
    <row r="22" spans="1:15" s="3" customFormat="1" ht="13.5">
      <c r="A22" s="22"/>
      <c r="B22" s="22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</row>
    <row r="23" spans="1:15" s="3" customFormat="1" ht="13.5">
      <c r="A23" s="22" t="s">
        <v>5</v>
      </c>
      <c r="B23" s="22"/>
      <c r="C23" s="16">
        <f>SUM(E23:O23)</f>
        <v>122302</v>
      </c>
      <c r="D23" s="15"/>
      <c r="E23" s="16">
        <v>105862</v>
      </c>
      <c r="F23" s="15"/>
      <c r="G23" s="16">
        <v>7216</v>
      </c>
      <c r="H23" s="15"/>
      <c r="I23" s="16">
        <v>523</v>
      </c>
      <c r="J23" s="15"/>
      <c r="K23" s="16">
        <v>8701</v>
      </c>
      <c r="L23" s="15"/>
      <c r="M23" s="16">
        <v>0</v>
      </c>
      <c r="N23" s="15"/>
      <c r="O23" s="16">
        <v>0</v>
      </c>
    </row>
    <row r="24" spans="1:15" s="3" customFormat="1" ht="13.5">
      <c r="A24" s="22"/>
      <c r="B24" s="2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3" customFormat="1" ht="13.5">
      <c r="A25" s="22" t="s">
        <v>6</v>
      </c>
      <c r="B25" s="22" t="s">
        <v>2</v>
      </c>
      <c r="C25" s="16">
        <f>SUM(E25:O25)</f>
        <v>30617</v>
      </c>
      <c r="D25" s="15"/>
      <c r="E25" s="16">
        <v>-261</v>
      </c>
      <c r="F25" s="15"/>
      <c r="G25" s="16">
        <v>0</v>
      </c>
      <c r="H25" s="15"/>
      <c r="I25" s="16">
        <v>12488</v>
      </c>
      <c r="J25" s="15"/>
      <c r="K25" s="16">
        <v>17069</v>
      </c>
      <c r="L25" s="15"/>
      <c r="M25" s="16">
        <v>1321</v>
      </c>
      <c r="N25" s="15"/>
      <c r="O25" s="16">
        <v>0</v>
      </c>
    </row>
    <row r="26" spans="1:15" s="3" customFormat="1" ht="13.5">
      <c r="A26" s="22"/>
      <c r="B26" s="2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3" customFormat="1" ht="13.5">
      <c r="A27" s="22" t="s">
        <v>48</v>
      </c>
      <c r="B27" s="22"/>
      <c r="C27" s="16">
        <f>SUM(E27:O27)</f>
        <v>20851</v>
      </c>
      <c r="D27" s="15"/>
      <c r="E27" s="16">
        <v>16875</v>
      </c>
      <c r="F27" s="15"/>
      <c r="G27" s="16">
        <v>0</v>
      </c>
      <c r="H27" s="15"/>
      <c r="I27" s="16">
        <v>2827</v>
      </c>
      <c r="J27" s="15"/>
      <c r="K27" s="16">
        <v>1149</v>
      </c>
      <c r="L27" s="15"/>
      <c r="M27" s="16">
        <v>0</v>
      </c>
      <c r="N27" s="15"/>
      <c r="O27" s="16">
        <v>0</v>
      </c>
    </row>
    <row r="28" spans="1:15" s="3" customFormat="1" ht="13.5">
      <c r="A28" s="22"/>
      <c r="B28" s="2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3" customFormat="1" ht="13.5">
      <c r="A29" s="22" t="s">
        <v>49</v>
      </c>
      <c r="B29" s="22"/>
      <c r="C29" s="16">
        <f>SUM(E29:O29)</f>
        <v>10964</v>
      </c>
      <c r="D29" s="15"/>
      <c r="E29" s="16">
        <v>9333</v>
      </c>
      <c r="F29" s="15"/>
      <c r="G29" s="16">
        <v>0</v>
      </c>
      <c r="H29" s="15"/>
      <c r="I29" s="16">
        <v>400</v>
      </c>
      <c r="J29" s="15"/>
      <c r="K29" s="16">
        <v>1231</v>
      </c>
      <c r="L29" s="15"/>
      <c r="M29" s="16">
        <v>0</v>
      </c>
      <c r="N29" s="15"/>
      <c r="O29" s="16">
        <v>0</v>
      </c>
    </row>
    <row r="30" spans="1:15" s="3" customFormat="1" ht="13.5">
      <c r="A30" s="22"/>
      <c r="B30" s="22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3" customFormat="1" ht="13.5">
      <c r="A31" s="22" t="s">
        <v>7</v>
      </c>
      <c r="B31" s="22" t="s">
        <v>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3" customFormat="1" ht="13.5">
      <c r="A32" s="22" t="s">
        <v>8</v>
      </c>
      <c r="B32" s="22"/>
      <c r="C32" s="14">
        <f>SUM(E32:O32)</f>
        <v>47207</v>
      </c>
      <c r="D32" s="14"/>
      <c r="E32" s="14">
        <v>46082</v>
      </c>
      <c r="F32" s="14"/>
      <c r="G32" s="14">
        <v>0</v>
      </c>
      <c r="H32" s="14"/>
      <c r="I32" s="14">
        <v>0</v>
      </c>
      <c r="J32" s="14"/>
      <c r="K32" s="14">
        <v>1000</v>
      </c>
      <c r="L32" s="14"/>
      <c r="M32" s="14">
        <v>0</v>
      </c>
      <c r="N32" s="14"/>
      <c r="O32" s="14">
        <v>125</v>
      </c>
    </row>
    <row r="33" spans="1:15" s="3" customFormat="1" ht="13.5">
      <c r="A33" s="22" t="s">
        <v>9</v>
      </c>
      <c r="B33" s="22"/>
      <c r="C33" s="14">
        <f>SUM(E33:O33)</f>
        <v>362893</v>
      </c>
      <c r="D33" s="14"/>
      <c r="E33" s="14">
        <v>80207</v>
      </c>
      <c r="F33" s="14"/>
      <c r="G33" s="14">
        <v>23468</v>
      </c>
      <c r="H33" s="14"/>
      <c r="I33" s="14">
        <v>1253</v>
      </c>
      <c r="J33" s="14"/>
      <c r="K33" s="14">
        <v>237763</v>
      </c>
      <c r="L33" s="14"/>
      <c r="M33" s="14">
        <v>20202</v>
      </c>
      <c r="N33" s="14"/>
      <c r="O33" s="14">
        <v>0</v>
      </c>
    </row>
    <row r="34" spans="1:15" s="3" customFormat="1" ht="13.5">
      <c r="A34" s="22" t="s">
        <v>46</v>
      </c>
      <c r="B34" s="22"/>
      <c r="C34" s="14">
        <f>SUM(E34:O34)</f>
        <v>13774</v>
      </c>
      <c r="D34" s="14"/>
      <c r="E34" s="14">
        <v>0</v>
      </c>
      <c r="F34" s="14"/>
      <c r="G34" s="14">
        <v>0</v>
      </c>
      <c r="H34" s="14"/>
      <c r="I34" s="14">
        <v>13774</v>
      </c>
      <c r="J34" s="14"/>
      <c r="K34" s="14">
        <v>0</v>
      </c>
      <c r="L34" s="14"/>
      <c r="M34" s="14">
        <v>0</v>
      </c>
      <c r="N34" s="14"/>
      <c r="O34" s="14">
        <v>0</v>
      </c>
    </row>
    <row r="35" spans="1:15" s="3" customFormat="1" ht="13.5">
      <c r="A35" s="22" t="s">
        <v>10</v>
      </c>
      <c r="B35" s="22"/>
      <c r="C35" s="16">
        <f>SUM(E35:O35)</f>
        <v>217167</v>
      </c>
      <c r="D35" s="14"/>
      <c r="E35" s="14">
        <v>213375</v>
      </c>
      <c r="F35" s="14"/>
      <c r="G35" s="14">
        <v>0</v>
      </c>
      <c r="H35" s="14"/>
      <c r="I35" s="14">
        <v>2301</v>
      </c>
      <c r="J35" s="14"/>
      <c r="K35" s="14">
        <v>1491</v>
      </c>
      <c r="L35" s="14"/>
      <c r="M35" s="14">
        <v>0</v>
      </c>
      <c r="N35" s="14"/>
      <c r="O35" s="14">
        <v>0</v>
      </c>
    </row>
    <row r="36" spans="1:15" s="3" customFormat="1" ht="13.5">
      <c r="A36" s="22" t="s">
        <v>4</v>
      </c>
      <c r="B36" s="22"/>
      <c r="C36" s="17">
        <f>SUM(E36:O36)</f>
        <v>641041</v>
      </c>
      <c r="D36" s="14"/>
      <c r="E36" s="17">
        <f>SUM(E32:E35)</f>
        <v>339664</v>
      </c>
      <c r="F36" s="14"/>
      <c r="G36" s="17">
        <f>SUM(G32:G35)</f>
        <v>23468</v>
      </c>
      <c r="H36" s="14"/>
      <c r="I36" s="17">
        <f>SUM(I32:I35)</f>
        <v>17328</v>
      </c>
      <c r="J36" s="14"/>
      <c r="K36" s="17">
        <f>SUM(K32:K35)</f>
        <v>240254</v>
      </c>
      <c r="L36" s="14"/>
      <c r="M36" s="17">
        <f>SUM(M32:M35)</f>
        <v>20202</v>
      </c>
      <c r="N36" s="14"/>
      <c r="O36" s="17">
        <f>SUM(O32:O35)</f>
        <v>125</v>
      </c>
    </row>
    <row r="37" spans="1:15" s="3" customFormat="1" ht="13.5">
      <c r="A37" s="22"/>
      <c r="B37" s="22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s="3" customFormat="1" ht="13.5">
      <c r="A38" s="22" t="s">
        <v>11</v>
      </c>
      <c r="B38" s="22"/>
      <c r="C38" s="16">
        <f>SUM(E38:O38)</f>
        <v>260626</v>
      </c>
      <c r="D38" s="14"/>
      <c r="E38" s="16">
        <v>0</v>
      </c>
      <c r="F38" s="14"/>
      <c r="G38" s="16">
        <v>0</v>
      </c>
      <c r="H38" s="14"/>
      <c r="I38" s="16">
        <v>0</v>
      </c>
      <c r="J38" s="14"/>
      <c r="K38" s="16">
        <v>166907</v>
      </c>
      <c r="L38" s="14"/>
      <c r="M38" s="16">
        <v>93719</v>
      </c>
      <c r="N38" s="14"/>
      <c r="O38" s="16">
        <v>0</v>
      </c>
    </row>
    <row r="39" spans="1:15" s="3" customFormat="1" ht="13.5">
      <c r="A39" s="22"/>
      <c r="B39" s="2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3" customFormat="1" ht="13.5">
      <c r="A40" s="22" t="s">
        <v>18</v>
      </c>
      <c r="B40" s="22" t="s">
        <v>2</v>
      </c>
      <c r="C40" s="16">
        <f>SUM(E40:O40)</f>
        <v>1103363</v>
      </c>
      <c r="D40" s="14"/>
      <c r="E40" s="16">
        <f>SUM(E21+E23+E25+E36+E38+E29+E27)</f>
        <v>486934</v>
      </c>
      <c r="F40" s="14"/>
      <c r="G40" s="16">
        <f>SUM(G21+G23+G25+G36+G38+G29+G27)</f>
        <v>30684</v>
      </c>
      <c r="H40" s="14"/>
      <c r="I40" s="16">
        <f>SUM(I21+I23+I25+I36+I38+I29+I27)</f>
        <v>33782</v>
      </c>
      <c r="J40" s="14"/>
      <c r="K40" s="16">
        <f>SUM(K21+K23+K25+K36+K38+K29+K27)</f>
        <v>436443</v>
      </c>
      <c r="L40" s="14"/>
      <c r="M40" s="16">
        <f>SUM(M21+M23+M25+M36+M38+M29+M27)</f>
        <v>115242</v>
      </c>
      <c r="N40" s="15"/>
      <c r="O40" s="16">
        <f>SUM(O21+O23+O25+O36+O38+O29+O27)</f>
        <v>278</v>
      </c>
    </row>
    <row r="41" spans="1:15" s="3" customFormat="1" ht="13.5">
      <c r="A41" s="22"/>
      <c r="B41" s="22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5"/>
      <c r="O41" s="15"/>
    </row>
    <row r="42" spans="1:15" s="3" customFormat="1" ht="13.5">
      <c r="A42" s="22" t="s">
        <v>40</v>
      </c>
      <c r="B42" s="22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15"/>
      <c r="N42" s="15"/>
      <c r="O42" s="15"/>
    </row>
    <row r="43" spans="1:15" s="3" customFormat="1" ht="13.5">
      <c r="A43" s="22" t="s">
        <v>70</v>
      </c>
      <c r="B43" s="22"/>
      <c r="C43" s="15">
        <f>SUM(E43:O43)</f>
        <v>168</v>
      </c>
      <c r="D43" s="14"/>
      <c r="E43" s="15">
        <v>0</v>
      </c>
      <c r="F43" s="14"/>
      <c r="G43" s="15">
        <v>0</v>
      </c>
      <c r="H43" s="14"/>
      <c r="I43" s="15">
        <v>0</v>
      </c>
      <c r="J43" s="14"/>
      <c r="K43" s="15">
        <v>168</v>
      </c>
      <c r="L43" s="14"/>
      <c r="M43" s="15">
        <v>0</v>
      </c>
      <c r="N43" s="15"/>
      <c r="O43" s="15">
        <v>0</v>
      </c>
    </row>
    <row r="44" spans="1:15" s="3" customFormat="1" ht="13.5">
      <c r="A44" s="22" t="s">
        <v>53</v>
      </c>
      <c r="B44" s="22"/>
      <c r="C44" s="24">
        <f>SUM(E44:O44)</f>
        <v>5095</v>
      </c>
      <c r="D44" s="14"/>
      <c r="E44" s="24">
        <v>3111</v>
      </c>
      <c r="F44" s="14"/>
      <c r="G44" s="24">
        <v>0</v>
      </c>
      <c r="H44" s="14"/>
      <c r="I44" s="24">
        <v>0</v>
      </c>
      <c r="J44" s="14"/>
      <c r="K44" s="24">
        <v>0</v>
      </c>
      <c r="L44" s="14"/>
      <c r="M44" s="24">
        <v>1984</v>
      </c>
      <c r="N44" s="24"/>
      <c r="O44" s="24">
        <v>0</v>
      </c>
    </row>
    <row r="45" spans="1:15" s="3" customFormat="1" ht="13.5">
      <c r="A45" s="22"/>
      <c r="B45" s="22"/>
      <c r="C45" s="15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5"/>
      <c r="O45" s="15"/>
    </row>
    <row r="46" spans="1:15" s="3" customFormat="1" ht="13.5">
      <c r="A46" s="22" t="s">
        <v>41</v>
      </c>
      <c r="B46" s="22"/>
      <c r="C46" s="24">
        <f>SUM(E46:O46)</f>
        <v>5263</v>
      </c>
      <c r="D46" s="14"/>
      <c r="E46" s="24">
        <f>SUM(E43:E45)</f>
        <v>3111</v>
      </c>
      <c r="F46" s="14"/>
      <c r="G46" s="24">
        <f>SUM(G43:G45)</f>
        <v>0</v>
      </c>
      <c r="H46" s="14"/>
      <c r="I46" s="24">
        <f>SUM(I43:I45)</f>
        <v>0</v>
      </c>
      <c r="J46" s="14"/>
      <c r="K46" s="24">
        <f>SUM(K43:K45)</f>
        <v>168</v>
      </c>
      <c r="L46" s="14"/>
      <c r="M46" s="24">
        <f>SUM(M43:M45)</f>
        <v>1984</v>
      </c>
      <c r="N46" s="15"/>
      <c r="O46" s="24">
        <f>SUM(O43:O45)</f>
        <v>0</v>
      </c>
    </row>
    <row r="47" spans="1:15" s="3" customFormat="1" ht="13.5">
      <c r="A47" s="22"/>
      <c r="B47" s="22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5"/>
      <c r="O47" s="15"/>
    </row>
    <row r="48" spans="1:15" s="3" customFormat="1" ht="13.5">
      <c r="A48" s="22" t="s">
        <v>71</v>
      </c>
      <c r="B48" s="22"/>
      <c r="C48" s="15"/>
      <c r="D48" s="14"/>
      <c r="E48" s="15"/>
      <c r="F48" s="14"/>
      <c r="G48" s="15"/>
      <c r="H48" s="14"/>
      <c r="I48" s="15"/>
      <c r="J48" s="14"/>
      <c r="K48" s="15"/>
      <c r="L48" s="14"/>
      <c r="M48" s="15"/>
      <c r="N48" s="15"/>
      <c r="O48" s="15"/>
    </row>
    <row r="49" spans="1:15" s="3" customFormat="1" ht="13.5">
      <c r="A49" s="22" t="s">
        <v>5</v>
      </c>
      <c r="B49" s="22"/>
      <c r="C49" s="24">
        <f>SUM(E49:O49)</f>
        <v>5692</v>
      </c>
      <c r="D49" s="14"/>
      <c r="E49" s="24">
        <v>4000</v>
      </c>
      <c r="F49" s="14"/>
      <c r="G49" s="24">
        <v>1122</v>
      </c>
      <c r="H49" s="14"/>
      <c r="I49" s="24">
        <v>0</v>
      </c>
      <c r="J49" s="14"/>
      <c r="K49" s="24">
        <v>570</v>
      </c>
      <c r="L49" s="14"/>
      <c r="M49" s="24">
        <v>0</v>
      </c>
      <c r="N49" s="24"/>
      <c r="O49" s="24">
        <v>0</v>
      </c>
    </row>
    <row r="50" spans="1:15" s="3" customFormat="1" ht="13.5">
      <c r="A50" s="22"/>
      <c r="B50" s="22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5"/>
      <c r="O50" s="15"/>
    </row>
    <row r="51" spans="1:15" s="3" customFormat="1" ht="13.5">
      <c r="A51" s="22" t="s">
        <v>72</v>
      </c>
      <c r="B51" s="22"/>
      <c r="C51" s="24">
        <f>SUM(E51:O51)</f>
        <v>5692</v>
      </c>
      <c r="D51" s="14"/>
      <c r="E51" s="24">
        <f>SUM(E49:E50)</f>
        <v>4000</v>
      </c>
      <c r="F51" s="14"/>
      <c r="G51" s="24">
        <f>SUM(G49:G50)</f>
        <v>1122</v>
      </c>
      <c r="H51" s="14"/>
      <c r="I51" s="24">
        <f>SUM(I49:I50)</f>
        <v>0</v>
      </c>
      <c r="J51" s="14"/>
      <c r="K51" s="24">
        <f>SUM(K49:K50)</f>
        <v>570</v>
      </c>
      <c r="L51" s="14"/>
      <c r="M51" s="24">
        <f>SUM(M49:M50)</f>
        <v>0</v>
      </c>
      <c r="N51" s="15"/>
      <c r="O51" s="24">
        <f>SUM(O49:O50)</f>
        <v>0</v>
      </c>
    </row>
    <row r="52" spans="1:15" s="3" customFormat="1" ht="13.5">
      <c r="A52" s="22"/>
      <c r="B52" s="22"/>
      <c r="C52" s="14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</row>
    <row r="53" spans="1:15" s="3" customFormat="1" ht="13.5">
      <c r="A53" s="22" t="s">
        <v>28</v>
      </c>
      <c r="B53" s="22" t="s">
        <v>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3" customFormat="1" ht="13.5">
      <c r="A54" s="22" t="s">
        <v>36</v>
      </c>
      <c r="B54" s="22"/>
      <c r="C54" s="14">
        <f>SUM(E54:O54)</f>
        <v>338550</v>
      </c>
      <c r="D54" s="14"/>
      <c r="E54" s="14">
        <v>163719</v>
      </c>
      <c r="F54" s="14"/>
      <c r="G54" s="14">
        <v>62984</v>
      </c>
      <c r="H54" s="14"/>
      <c r="I54" s="14">
        <v>0</v>
      </c>
      <c r="J54" s="14"/>
      <c r="K54" s="14">
        <v>90931</v>
      </c>
      <c r="L54" s="14"/>
      <c r="M54" s="14">
        <v>20916</v>
      </c>
      <c r="N54" s="14"/>
      <c r="O54" s="14">
        <v>0</v>
      </c>
    </row>
    <row r="55" spans="1:15" s="4" customFormat="1" ht="13.5">
      <c r="A55" s="25" t="s">
        <v>12</v>
      </c>
      <c r="B55" s="25" t="s">
        <v>2</v>
      </c>
      <c r="C55" s="14">
        <f>SUM(E55:O55)</f>
        <v>9455</v>
      </c>
      <c r="D55" s="15"/>
      <c r="E55" s="15">
        <v>9005</v>
      </c>
      <c r="F55" s="15"/>
      <c r="G55" s="15">
        <v>0</v>
      </c>
      <c r="H55" s="15"/>
      <c r="I55" s="15">
        <v>0</v>
      </c>
      <c r="J55" s="15"/>
      <c r="K55" s="15">
        <v>0</v>
      </c>
      <c r="L55" s="15"/>
      <c r="M55" s="14">
        <v>0</v>
      </c>
      <c r="N55" s="14"/>
      <c r="O55" s="14">
        <v>450</v>
      </c>
    </row>
    <row r="56" spans="1:15" s="4" customFormat="1" ht="13.5">
      <c r="A56" s="25" t="s">
        <v>45</v>
      </c>
      <c r="B56" s="25"/>
      <c r="C56" s="16">
        <f>SUM(E56:O56)</f>
        <v>119842</v>
      </c>
      <c r="D56" s="15"/>
      <c r="E56" s="16">
        <v>105235</v>
      </c>
      <c r="F56" s="15"/>
      <c r="G56" s="16">
        <v>0</v>
      </c>
      <c r="H56" s="15"/>
      <c r="I56" s="16">
        <v>787</v>
      </c>
      <c r="J56" s="15"/>
      <c r="K56" s="16">
        <v>10076</v>
      </c>
      <c r="L56" s="15"/>
      <c r="M56" s="14">
        <v>3744</v>
      </c>
      <c r="N56" s="14"/>
      <c r="O56" s="14">
        <v>0</v>
      </c>
    </row>
    <row r="57" spans="1:15" s="3" customFormat="1" ht="13.5">
      <c r="A57" s="22"/>
      <c r="B57" s="22" t="s">
        <v>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29"/>
      <c r="N57" s="14"/>
      <c r="O57" s="29"/>
    </row>
    <row r="58" spans="1:15" s="3" customFormat="1" ht="13.5">
      <c r="A58" s="22" t="s">
        <v>19</v>
      </c>
      <c r="B58" s="22" t="s">
        <v>2</v>
      </c>
      <c r="C58" s="16">
        <f>SUM(E58:O58)</f>
        <v>467847</v>
      </c>
      <c r="D58" s="14"/>
      <c r="E58" s="16">
        <f>SUM(E54:E56)</f>
        <v>277959</v>
      </c>
      <c r="F58" s="14"/>
      <c r="G58" s="16">
        <f>SUM(G54:G56)</f>
        <v>62984</v>
      </c>
      <c r="H58" s="14"/>
      <c r="I58" s="16">
        <f>SUM(I54:I56)</f>
        <v>787</v>
      </c>
      <c r="J58" s="14"/>
      <c r="K58" s="16">
        <f>SUM(K54:K56)</f>
        <v>101007</v>
      </c>
      <c r="L58" s="14"/>
      <c r="M58" s="16">
        <f>SUM(M54:M56)</f>
        <v>24660</v>
      </c>
      <c r="N58" s="14"/>
      <c r="O58" s="16">
        <f>SUM(O54:O56)</f>
        <v>450</v>
      </c>
    </row>
    <row r="59" spans="1:15" s="3" customFormat="1" ht="13.5">
      <c r="A59" s="22"/>
      <c r="B59" s="22" t="s">
        <v>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s="3" customFormat="1" ht="13.5">
      <c r="A60" s="22" t="s">
        <v>29</v>
      </c>
      <c r="B60" s="22" t="s">
        <v>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s="3" customFormat="1" ht="13.5">
      <c r="A61" s="22" t="s">
        <v>13</v>
      </c>
      <c r="B61" s="22" t="s">
        <v>2</v>
      </c>
      <c r="C61" s="14">
        <f>SUM(E61:O61)</f>
        <v>1560</v>
      </c>
      <c r="D61" s="14"/>
      <c r="E61" s="14">
        <v>1560</v>
      </c>
      <c r="F61" s="14"/>
      <c r="G61" s="14">
        <v>0</v>
      </c>
      <c r="H61" s="14"/>
      <c r="I61" s="14">
        <v>0</v>
      </c>
      <c r="J61" s="14"/>
      <c r="K61" s="14">
        <v>0</v>
      </c>
      <c r="L61" s="14"/>
      <c r="M61" s="14">
        <v>0</v>
      </c>
      <c r="N61" s="14"/>
      <c r="O61" s="14">
        <v>0</v>
      </c>
    </row>
    <row r="62" spans="1:15" s="3" customFormat="1" ht="13.5">
      <c r="A62" s="22" t="s">
        <v>26</v>
      </c>
      <c r="B62" s="22" t="s">
        <v>2</v>
      </c>
      <c r="C62" s="14">
        <f>SUM(E62:O62)</f>
        <v>75106</v>
      </c>
      <c r="D62" s="14"/>
      <c r="E62" s="14">
        <v>41620</v>
      </c>
      <c r="F62" s="14"/>
      <c r="G62" s="14">
        <v>0</v>
      </c>
      <c r="H62" s="14"/>
      <c r="I62" s="14">
        <v>6565</v>
      </c>
      <c r="J62" s="14"/>
      <c r="K62" s="14">
        <v>23634</v>
      </c>
      <c r="L62" s="14"/>
      <c r="M62" s="14">
        <v>3287</v>
      </c>
      <c r="N62" s="14"/>
      <c r="O62" s="14">
        <v>0</v>
      </c>
    </row>
    <row r="63" spans="1:15" s="3" customFormat="1" ht="13.5">
      <c r="A63" s="22" t="s">
        <v>14</v>
      </c>
      <c r="B63" s="22"/>
      <c r="C63" s="14">
        <f>SUM(E63:O63)</f>
        <v>125968</v>
      </c>
      <c r="D63" s="14"/>
      <c r="E63" s="14">
        <v>43632</v>
      </c>
      <c r="F63" s="14"/>
      <c r="G63" s="14">
        <v>0</v>
      </c>
      <c r="H63" s="14"/>
      <c r="I63" s="14">
        <v>15738</v>
      </c>
      <c r="J63" s="14"/>
      <c r="K63" s="14">
        <v>49907</v>
      </c>
      <c r="L63" s="14"/>
      <c r="M63" s="14">
        <v>14538</v>
      </c>
      <c r="N63" s="14"/>
      <c r="O63" s="14">
        <v>2153</v>
      </c>
    </row>
    <row r="64" spans="1:15" s="3" customFormat="1" ht="13.5">
      <c r="A64" s="22" t="s">
        <v>15</v>
      </c>
      <c r="B64" s="22" t="s">
        <v>2</v>
      </c>
      <c r="C64" s="15">
        <f>SUM(E64:O64)</f>
        <v>70005</v>
      </c>
      <c r="D64" s="14"/>
      <c r="E64" s="14">
        <v>13282</v>
      </c>
      <c r="F64" s="14"/>
      <c r="G64" s="14">
        <v>0</v>
      </c>
      <c r="H64" s="14"/>
      <c r="I64" s="14">
        <v>9191</v>
      </c>
      <c r="J64" s="14"/>
      <c r="K64" s="14">
        <v>43852</v>
      </c>
      <c r="L64" s="14"/>
      <c r="M64" s="14">
        <v>3680</v>
      </c>
      <c r="N64" s="14"/>
      <c r="O64" s="14">
        <v>0</v>
      </c>
    </row>
    <row r="65" spans="1:15" s="3" customFormat="1" ht="13.5">
      <c r="A65" s="22" t="s">
        <v>56</v>
      </c>
      <c r="B65" s="22" t="s">
        <v>2</v>
      </c>
      <c r="C65" s="14">
        <f>SUM(E65:O65)</f>
        <v>60120</v>
      </c>
      <c r="D65" s="14"/>
      <c r="E65" s="14">
        <v>11910</v>
      </c>
      <c r="F65" s="14"/>
      <c r="G65" s="14">
        <v>0</v>
      </c>
      <c r="H65" s="14"/>
      <c r="I65" s="14">
        <v>0</v>
      </c>
      <c r="J65" s="14"/>
      <c r="K65" s="14">
        <v>47997</v>
      </c>
      <c r="L65" s="14"/>
      <c r="M65" s="14">
        <v>213</v>
      </c>
      <c r="N65" s="14"/>
      <c r="O65" s="14">
        <v>0</v>
      </c>
    </row>
    <row r="66" spans="1:15" s="3" customFormat="1" ht="13.5">
      <c r="A66" s="22"/>
      <c r="B66" s="22" t="s">
        <v>2</v>
      </c>
      <c r="C66" s="29"/>
      <c r="D66" s="14"/>
      <c r="E66" s="29"/>
      <c r="F66" s="14"/>
      <c r="G66" s="29"/>
      <c r="H66" s="14"/>
      <c r="I66" s="29"/>
      <c r="J66" s="14"/>
      <c r="K66" s="29"/>
      <c r="L66" s="14"/>
      <c r="M66" s="29"/>
      <c r="N66" s="14"/>
      <c r="O66" s="29"/>
    </row>
    <row r="67" spans="1:15" s="3" customFormat="1" ht="13.5">
      <c r="A67" s="22" t="s">
        <v>20</v>
      </c>
      <c r="B67" s="22" t="s">
        <v>2</v>
      </c>
      <c r="C67" s="16">
        <f>SUM(E67:O67)</f>
        <v>332759</v>
      </c>
      <c r="D67" s="14"/>
      <c r="E67" s="16">
        <f>SUM(E61:E66)</f>
        <v>112004</v>
      </c>
      <c r="F67" s="14"/>
      <c r="G67" s="16">
        <f>SUM(G61:G66)</f>
        <v>0</v>
      </c>
      <c r="H67" s="14"/>
      <c r="I67" s="16">
        <f>SUM(I61:I66)</f>
        <v>31494</v>
      </c>
      <c r="J67" s="14"/>
      <c r="K67" s="16">
        <f>SUM(K61:K66)</f>
        <v>165390</v>
      </c>
      <c r="L67" s="14"/>
      <c r="M67" s="16">
        <f>SUM(M61:M66)</f>
        <v>21718</v>
      </c>
      <c r="N67" s="14"/>
      <c r="O67" s="16">
        <f>SUM(O61:O66)</f>
        <v>2153</v>
      </c>
    </row>
    <row r="68" spans="1:15" s="3" customFormat="1" ht="13.5">
      <c r="A68" s="22"/>
      <c r="B68" s="22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s="3" customFormat="1" ht="13.5">
      <c r="A69" s="22" t="s">
        <v>31</v>
      </c>
      <c r="B69" s="22" t="s">
        <v>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3" customFormat="1" ht="13.5">
      <c r="A70" s="22" t="s">
        <v>16</v>
      </c>
      <c r="B70" s="22" t="s">
        <v>2</v>
      </c>
      <c r="C70" s="14">
        <f>SUM(E70:O70)</f>
        <v>8650</v>
      </c>
      <c r="D70" s="14"/>
      <c r="E70" s="14">
        <v>8238</v>
      </c>
      <c r="F70" s="14"/>
      <c r="G70" s="14">
        <v>0</v>
      </c>
      <c r="H70" s="14"/>
      <c r="I70" s="14">
        <v>0</v>
      </c>
      <c r="J70" s="14"/>
      <c r="K70" s="14">
        <v>0</v>
      </c>
      <c r="L70" s="14"/>
      <c r="M70" s="14">
        <v>0</v>
      </c>
      <c r="N70" s="14"/>
      <c r="O70" s="14">
        <v>412</v>
      </c>
    </row>
    <row r="71" spans="1:15" s="3" customFormat="1" ht="13.5">
      <c r="A71" s="22" t="s">
        <v>54</v>
      </c>
      <c r="B71" s="22"/>
      <c r="C71" s="14">
        <f>SUM(E71:O71)</f>
        <v>72204</v>
      </c>
      <c r="D71" s="14"/>
      <c r="E71" s="14">
        <v>72204</v>
      </c>
      <c r="F71" s="14"/>
      <c r="G71" s="14">
        <v>0</v>
      </c>
      <c r="H71" s="14"/>
      <c r="I71" s="14">
        <v>0</v>
      </c>
      <c r="J71" s="14"/>
      <c r="K71" s="14">
        <v>0</v>
      </c>
      <c r="L71" s="14"/>
      <c r="M71" s="14">
        <v>0</v>
      </c>
      <c r="N71" s="14"/>
      <c r="O71" s="14">
        <v>0</v>
      </c>
    </row>
    <row r="72" spans="1:15" s="3" customFormat="1" ht="13.5">
      <c r="A72" s="22" t="s">
        <v>57</v>
      </c>
      <c r="B72" s="22"/>
      <c r="C72" s="14">
        <f>SUM(E72:O72)</f>
        <v>6694</v>
      </c>
      <c r="D72" s="14"/>
      <c r="E72" s="14">
        <v>6375</v>
      </c>
      <c r="F72" s="14"/>
      <c r="G72" s="14">
        <v>0</v>
      </c>
      <c r="H72" s="14"/>
      <c r="I72" s="14">
        <v>0</v>
      </c>
      <c r="J72" s="14"/>
      <c r="K72" s="14">
        <v>0</v>
      </c>
      <c r="L72" s="14"/>
      <c r="M72" s="14">
        <v>0</v>
      </c>
      <c r="N72" s="14"/>
      <c r="O72" s="14">
        <v>319</v>
      </c>
    </row>
    <row r="73" spans="1:15" s="3" customFormat="1" ht="13.5">
      <c r="A73" s="22" t="s">
        <v>37</v>
      </c>
      <c r="B73" s="22" t="s">
        <v>2</v>
      </c>
      <c r="C73" s="14">
        <f>SUM(E73:O73)</f>
        <v>19473</v>
      </c>
      <c r="D73" s="14"/>
      <c r="E73" s="14">
        <v>0</v>
      </c>
      <c r="F73" s="14"/>
      <c r="G73" s="14">
        <v>0</v>
      </c>
      <c r="H73" s="14"/>
      <c r="I73" s="14">
        <v>0</v>
      </c>
      <c r="J73" s="14"/>
      <c r="K73" s="14">
        <v>19473</v>
      </c>
      <c r="L73" s="14"/>
      <c r="M73" s="14">
        <v>0</v>
      </c>
      <c r="N73" s="14"/>
      <c r="O73" s="14">
        <v>0</v>
      </c>
    </row>
    <row r="74" spans="1:15" s="3" customFormat="1" ht="13.5">
      <c r="A74" s="22" t="s">
        <v>17</v>
      </c>
      <c r="B74" s="22"/>
      <c r="C74" s="16">
        <f>SUM(E74:O74)</f>
        <v>3163</v>
      </c>
      <c r="D74" s="14"/>
      <c r="E74" s="16">
        <v>3013</v>
      </c>
      <c r="F74" s="14"/>
      <c r="G74" s="16">
        <v>0</v>
      </c>
      <c r="H74" s="14"/>
      <c r="I74" s="16">
        <v>0</v>
      </c>
      <c r="J74" s="14"/>
      <c r="K74" s="16">
        <v>0</v>
      </c>
      <c r="L74" s="14"/>
      <c r="M74" s="14">
        <v>0</v>
      </c>
      <c r="N74" s="14"/>
      <c r="O74" s="14">
        <v>150</v>
      </c>
    </row>
    <row r="75" spans="1:15" s="3" customFormat="1" ht="13.5">
      <c r="A75" s="22"/>
      <c r="B75" s="22" t="s">
        <v>2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9"/>
      <c r="N75" s="14"/>
      <c r="O75" s="29"/>
    </row>
    <row r="76" spans="1:15" s="3" customFormat="1" ht="13.5">
      <c r="A76" s="22" t="s">
        <v>21</v>
      </c>
      <c r="B76" s="22" t="s">
        <v>2</v>
      </c>
      <c r="C76" s="16">
        <f>SUM(E76:O76)</f>
        <v>110184</v>
      </c>
      <c r="D76" s="14"/>
      <c r="E76" s="16">
        <f>SUM(E70:E74)</f>
        <v>89830</v>
      </c>
      <c r="F76" s="14"/>
      <c r="G76" s="16">
        <f>SUM(G70:G74)</f>
        <v>0</v>
      </c>
      <c r="H76" s="14"/>
      <c r="I76" s="16">
        <f>SUM(I70:I74)</f>
        <v>0</v>
      </c>
      <c r="J76" s="14"/>
      <c r="K76" s="16">
        <f>SUM(K70:K74)</f>
        <v>19473</v>
      </c>
      <c r="L76" s="14"/>
      <c r="M76" s="16">
        <f>SUM(M70:M74)</f>
        <v>0</v>
      </c>
      <c r="N76" s="14"/>
      <c r="O76" s="16">
        <f>SUM(O70:O74)</f>
        <v>881</v>
      </c>
    </row>
    <row r="77" spans="1:15" s="3" customFormat="1" ht="13.5">
      <c r="A77" s="22"/>
      <c r="B77" s="22" t="s">
        <v>2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s="3" customFormat="1" ht="13.5">
      <c r="A78" s="22" t="s">
        <v>30</v>
      </c>
      <c r="B78" s="22" t="s">
        <v>2</v>
      </c>
      <c r="C78" s="14"/>
      <c r="D78" s="14"/>
      <c r="E78" s="15"/>
      <c r="F78" s="14"/>
      <c r="G78" s="15"/>
      <c r="H78" s="14"/>
      <c r="I78" s="15"/>
      <c r="J78" s="14"/>
      <c r="K78" s="15"/>
      <c r="L78" s="14"/>
      <c r="M78" s="15"/>
      <c r="N78" s="14"/>
      <c r="O78" s="15"/>
    </row>
    <row r="79" spans="1:15" s="3" customFormat="1" ht="13.5">
      <c r="A79" s="22" t="s">
        <v>67</v>
      </c>
      <c r="B79" s="22"/>
      <c r="C79" s="24">
        <f>SUM(E79:O79)</f>
        <v>231349</v>
      </c>
      <c r="D79" s="15"/>
      <c r="E79" s="24">
        <v>0</v>
      </c>
      <c r="F79" s="15"/>
      <c r="G79" s="24">
        <v>0</v>
      </c>
      <c r="H79" s="15"/>
      <c r="I79" s="24">
        <v>0</v>
      </c>
      <c r="J79" s="15"/>
      <c r="K79" s="24">
        <v>167559</v>
      </c>
      <c r="L79" s="15"/>
      <c r="M79" s="24">
        <v>63790</v>
      </c>
      <c r="N79" s="15"/>
      <c r="O79" s="24">
        <v>0</v>
      </c>
    </row>
    <row r="80" spans="1:15" s="3" customFormat="1" ht="13.5">
      <c r="A80" s="22"/>
      <c r="B80" s="22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s="3" customFormat="1" ht="13.5">
      <c r="A81" s="22" t="s">
        <v>22</v>
      </c>
      <c r="B81" s="22" t="s">
        <v>2</v>
      </c>
      <c r="C81" s="16">
        <f>SUM(E81:O81)</f>
        <v>231349</v>
      </c>
      <c r="D81" s="14"/>
      <c r="E81" s="16">
        <f>SUM(E79:E80)</f>
        <v>0</v>
      </c>
      <c r="F81" s="14"/>
      <c r="G81" s="16">
        <f>SUM(G79:G80)</f>
        <v>0</v>
      </c>
      <c r="H81" s="14"/>
      <c r="I81" s="16">
        <f>SUM(I79:I80)</f>
        <v>0</v>
      </c>
      <c r="J81" s="14"/>
      <c r="K81" s="16">
        <f>SUM(K79:K80)</f>
        <v>167559</v>
      </c>
      <c r="L81" s="14"/>
      <c r="M81" s="16">
        <f>SUM(M79:M80)</f>
        <v>63790</v>
      </c>
      <c r="N81" s="14"/>
      <c r="O81" s="16">
        <f>SUM(O79:O80)</f>
        <v>0</v>
      </c>
    </row>
    <row r="82" spans="1:15" s="3" customFormat="1" ht="13.5">
      <c r="A82" s="22"/>
      <c r="B82" s="22" t="s">
        <v>2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s="3" customFormat="1" ht="13.5">
      <c r="A83" s="22" t="s">
        <v>32</v>
      </c>
      <c r="B83" s="22" t="s">
        <v>2</v>
      </c>
      <c r="C83" s="16">
        <f>SUM(E83:O83)</f>
        <v>6229524</v>
      </c>
      <c r="D83" s="14"/>
      <c r="E83" s="16">
        <v>0</v>
      </c>
      <c r="F83" s="14"/>
      <c r="G83" s="16">
        <v>0</v>
      </c>
      <c r="H83" s="14"/>
      <c r="I83" s="16">
        <v>0</v>
      </c>
      <c r="J83" s="14"/>
      <c r="K83" s="16">
        <v>6217570</v>
      </c>
      <c r="L83" s="14"/>
      <c r="M83" s="16">
        <v>0</v>
      </c>
      <c r="N83" s="14"/>
      <c r="O83" s="16">
        <v>11954</v>
      </c>
    </row>
    <row r="84" spans="1:15" s="3" customFormat="1" ht="13.5">
      <c r="A84" s="22"/>
      <c r="B84" s="22" t="s">
        <v>2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s="3" customFormat="1" ht="13.5">
      <c r="A85" s="22" t="s">
        <v>47</v>
      </c>
      <c r="B85" s="22" t="s">
        <v>2</v>
      </c>
      <c r="C85" s="16">
        <f>SUM(E85:O85)</f>
        <v>8485981</v>
      </c>
      <c r="D85" s="14"/>
      <c r="E85" s="16">
        <f>SUM(E40+E58+E67+E76+E81+E83+E46+E51)</f>
        <v>973838</v>
      </c>
      <c r="F85" s="14"/>
      <c r="G85" s="16">
        <f>SUM(G40+G58+G67+G76+G81+G83+G46+G51)</f>
        <v>94790</v>
      </c>
      <c r="H85" s="14"/>
      <c r="I85" s="16">
        <f>SUM(I40+I58+I67+I76+I81+I83+I46+I51)</f>
        <v>66063</v>
      </c>
      <c r="J85" s="14"/>
      <c r="K85" s="16">
        <f>SUM(K40+K58+K67+K76+K81+K83+K46+K51)</f>
        <v>7108180</v>
      </c>
      <c r="L85" s="14"/>
      <c r="M85" s="16">
        <f>SUM(M40+M58+M67+M76+M81+M83+M46+M51)</f>
        <v>227394</v>
      </c>
      <c r="N85" s="14"/>
      <c r="O85" s="16">
        <f>SUM(O40+O58+O67+O76+O81+O83+O46+O51)</f>
        <v>15716</v>
      </c>
    </row>
    <row r="86" spans="1:15" s="3" customFormat="1" ht="13.5">
      <c r="A86" s="22"/>
      <c r="B86" s="22"/>
      <c r="C86" s="15"/>
      <c r="D86" s="14"/>
      <c r="E86" s="15"/>
      <c r="F86" s="14"/>
      <c r="G86" s="15"/>
      <c r="H86" s="14"/>
      <c r="I86" s="15"/>
      <c r="J86" s="14"/>
      <c r="K86" s="15"/>
      <c r="L86" s="14"/>
      <c r="M86" s="15"/>
      <c r="N86" s="14"/>
      <c r="O86" s="15"/>
    </row>
    <row r="87" spans="1:15" s="3" customFormat="1" ht="13.5">
      <c r="A87" s="22" t="s">
        <v>39</v>
      </c>
      <c r="B87" s="22" t="s">
        <v>2</v>
      </c>
      <c r="C87" s="16">
        <f>C85</f>
        <v>8485981</v>
      </c>
      <c r="D87" s="14"/>
      <c r="E87" s="16">
        <f>E85</f>
        <v>973838</v>
      </c>
      <c r="F87" s="14"/>
      <c r="G87" s="16">
        <f>G85</f>
        <v>94790</v>
      </c>
      <c r="H87" s="14"/>
      <c r="I87" s="16">
        <f>I85</f>
        <v>66063</v>
      </c>
      <c r="J87" s="14"/>
      <c r="K87" s="16">
        <f>K85</f>
        <v>7108180</v>
      </c>
      <c r="L87" s="14"/>
      <c r="M87" s="16">
        <f>M85</f>
        <v>227394</v>
      </c>
      <c r="N87" s="14"/>
      <c r="O87" s="16">
        <f>O85</f>
        <v>15716</v>
      </c>
    </row>
    <row r="88" spans="1:15" s="3" customFormat="1" ht="13.5">
      <c r="A88" s="22"/>
      <c r="B88" s="22" t="s">
        <v>2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s="3" customFormat="1" ht="13.5">
      <c r="A89" s="22" t="s">
        <v>33</v>
      </c>
      <c r="B89" s="22" t="s">
        <v>2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s="3" customFormat="1" ht="13.5">
      <c r="A90" s="22" t="s">
        <v>34</v>
      </c>
      <c r="B90" s="22" t="s">
        <v>2</v>
      </c>
      <c r="C90" s="14">
        <f>SUM(E90:O90)</f>
        <v>2550370</v>
      </c>
      <c r="D90" s="15"/>
      <c r="E90" s="15">
        <v>1119950</v>
      </c>
      <c r="F90" s="14"/>
      <c r="G90" s="15">
        <v>159085</v>
      </c>
      <c r="H90" s="14"/>
      <c r="I90" s="15">
        <v>381688</v>
      </c>
      <c r="J90" s="14"/>
      <c r="K90" s="15">
        <v>871516</v>
      </c>
      <c r="L90" s="14"/>
      <c r="M90" s="15">
        <v>17767</v>
      </c>
      <c r="N90" s="14"/>
      <c r="O90" s="15">
        <v>364</v>
      </c>
    </row>
    <row r="91" spans="1:15" s="3" customFormat="1" ht="13.5">
      <c r="A91" s="22" t="s">
        <v>51</v>
      </c>
      <c r="B91" s="22"/>
      <c r="C91" s="14"/>
      <c r="D91" s="15"/>
      <c r="E91" s="15"/>
      <c r="F91" s="14"/>
      <c r="G91" s="15"/>
      <c r="H91" s="14"/>
      <c r="I91" s="15"/>
      <c r="J91" s="14"/>
      <c r="K91" s="15"/>
      <c r="L91" s="14"/>
      <c r="M91" s="15"/>
      <c r="N91" s="14"/>
      <c r="O91" s="15"/>
    </row>
    <row r="92" spans="1:15" s="3" customFormat="1" ht="13.5">
      <c r="A92" s="22" t="s">
        <v>52</v>
      </c>
      <c r="B92" s="22"/>
      <c r="C92" s="14">
        <f>SUM(E92:O92)</f>
        <v>30245</v>
      </c>
      <c r="D92" s="15"/>
      <c r="E92" s="15">
        <v>0</v>
      </c>
      <c r="F92" s="14"/>
      <c r="G92" s="15">
        <v>0</v>
      </c>
      <c r="H92" s="14"/>
      <c r="I92" s="15">
        <v>0</v>
      </c>
      <c r="J92" s="14"/>
      <c r="K92" s="15">
        <v>30245</v>
      </c>
      <c r="L92" s="14"/>
      <c r="M92" s="15">
        <v>0</v>
      </c>
      <c r="N92" s="14"/>
      <c r="O92" s="15">
        <v>0</v>
      </c>
    </row>
    <row r="93" spans="1:15" s="4" customFormat="1" ht="13.5">
      <c r="A93" s="25" t="s">
        <v>50</v>
      </c>
      <c r="B93" s="25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3" customFormat="1" ht="13.5">
      <c r="A94" s="22" t="s">
        <v>38</v>
      </c>
      <c r="B94" s="22"/>
      <c r="C94" s="16">
        <f>SUM(E94:O94)</f>
        <v>14420</v>
      </c>
      <c r="D94" s="15"/>
      <c r="E94" s="16">
        <v>0</v>
      </c>
      <c r="F94" s="14"/>
      <c r="G94" s="16">
        <v>0</v>
      </c>
      <c r="H94" s="14"/>
      <c r="I94" s="16">
        <v>0</v>
      </c>
      <c r="J94" s="14"/>
      <c r="K94" s="16">
        <v>14420</v>
      </c>
      <c r="L94" s="14"/>
      <c r="M94" s="16">
        <v>0</v>
      </c>
      <c r="N94" s="14"/>
      <c r="O94" s="16">
        <v>0</v>
      </c>
    </row>
    <row r="95" spans="1:15" s="3" customFormat="1" ht="13.5">
      <c r="A95" s="22"/>
      <c r="B95" s="22" t="s">
        <v>2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s="3" customFormat="1" ht="13.5">
      <c r="A96" s="22" t="s">
        <v>23</v>
      </c>
      <c r="B96" s="22" t="s">
        <v>2</v>
      </c>
      <c r="C96" s="16">
        <f>SUM(E96:O96)</f>
        <v>2595035</v>
      </c>
      <c r="D96" s="14"/>
      <c r="E96" s="16">
        <f>SUM(E90:E95)</f>
        <v>1119950</v>
      </c>
      <c r="F96" s="14"/>
      <c r="G96" s="16">
        <f>SUM(G90:G95)</f>
        <v>159085</v>
      </c>
      <c r="H96" s="14"/>
      <c r="I96" s="16">
        <f>SUM(I90:I95)</f>
        <v>381688</v>
      </c>
      <c r="J96" s="14"/>
      <c r="K96" s="16">
        <f>SUM(K90:K95)</f>
        <v>916181</v>
      </c>
      <c r="L96" s="14"/>
      <c r="M96" s="16">
        <f>SUM(M90:M95)</f>
        <v>17767</v>
      </c>
      <c r="N96" s="14"/>
      <c r="O96" s="16">
        <f>SUM(O90:O95)</f>
        <v>364</v>
      </c>
    </row>
    <row r="97" spans="1:15" s="3" customFormat="1" ht="13.5">
      <c r="A97" s="22"/>
      <c r="B97" s="22" t="s">
        <v>2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3" customFormat="1" ht="14.25" thickBot="1">
      <c r="A98" s="22" t="s">
        <v>24</v>
      </c>
      <c r="B98" s="22" t="s">
        <v>2</v>
      </c>
      <c r="C98" s="27">
        <f>C96+C87</f>
        <v>11081016</v>
      </c>
      <c r="D98" s="14"/>
      <c r="E98" s="26">
        <f>E87+E96</f>
        <v>2093788</v>
      </c>
      <c r="F98" s="14"/>
      <c r="G98" s="26">
        <f>G87+G96</f>
        <v>253875</v>
      </c>
      <c r="H98" s="14"/>
      <c r="I98" s="26">
        <f>I87+I96</f>
        <v>447751</v>
      </c>
      <c r="J98" s="14"/>
      <c r="K98" s="26">
        <f>K87+K96</f>
        <v>8024361</v>
      </c>
      <c r="L98" s="14"/>
      <c r="M98" s="26">
        <f>M87+M96</f>
        <v>245161</v>
      </c>
      <c r="N98" s="14"/>
      <c r="O98" s="26">
        <f>O87+O96</f>
        <v>16080</v>
      </c>
    </row>
    <row r="99" spans="1:15" ht="14.25" thickTop="1">
      <c r="A99" s="18"/>
      <c r="B99" s="18" t="s">
        <v>2</v>
      </c>
      <c r="C99" s="33">
        <v>11081016.45</v>
      </c>
      <c r="D99" s="33"/>
      <c r="E99" s="33">
        <v>2093788.99</v>
      </c>
      <c r="F99" s="33"/>
      <c r="G99" s="33">
        <v>253874.52</v>
      </c>
      <c r="H99" s="33"/>
      <c r="I99" s="33">
        <v>447751.05</v>
      </c>
      <c r="J99" s="33"/>
      <c r="K99" s="33">
        <v>8024360.63</v>
      </c>
      <c r="L99" s="33"/>
      <c r="M99" s="33">
        <v>245161.26</v>
      </c>
      <c r="N99" s="33"/>
      <c r="O99" s="33">
        <v>16080</v>
      </c>
    </row>
    <row r="100" spans="3:15" ht="12">
      <c r="C100" s="2">
        <f>C99-C98</f>
        <v>0.44999999925494194</v>
      </c>
      <c r="D100" s="2"/>
      <c r="E100" s="2">
        <f>E99-E98</f>
        <v>0.9899999999906868</v>
      </c>
      <c r="F100" s="2"/>
      <c r="G100" s="2">
        <f>G99-G98</f>
        <v>-0.4800000000104774</v>
      </c>
      <c r="H100" s="2"/>
      <c r="I100" s="2">
        <f>I99-I98</f>
        <v>0.04999999998835847</v>
      </c>
      <c r="J100" s="2"/>
      <c r="K100" s="2">
        <f>K99-K98</f>
        <v>-0.3700000001117587</v>
      </c>
      <c r="L100" s="2"/>
      <c r="M100" s="2">
        <f>M99-M98</f>
        <v>0.2600000000093132</v>
      </c>
      <c r="N100" s="2"/>
      <c r="O100" s="2">
        <f>O99-O98</f>
        <v>0</v>
      </c>
    </row>
    <row r="101" spans="3:15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3:15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3:15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3:15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3:15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3:15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3:15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3:15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3:15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3:15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3:15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3:15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3:15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3:15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3:15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3:15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3:15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3:15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3:15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3:15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3:15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3:15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3:15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3:15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3:15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3:15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3:15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3:15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3:15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3:15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3:15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3:15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3:15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3:15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3:15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3:15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3:15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3:15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3:15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3:15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3:15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3:15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3:15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3:15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3:15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3:15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3:15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3:15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3:15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3:15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3:15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3:15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3:15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3:15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3:15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3:15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3:15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3:15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3:15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3:15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3:15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3:15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3:15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3:15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3:15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3:15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3:15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3:15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3:15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3:15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</sheetData>
  <sheetProtection/>
  <mergeCells count="5">
    <mergeCell ref="C4:G4"/>
    <mergeCell ref="C3:O3"/>
    <mergeCell ref="C5:O5"/>
    <mergeCell ref="C6:O6"/>
    <mergeCell ref="A3:A7"/>
  </mergeCells>
  <conditionalFormatting sqref="A13:O98">
    <cfRule type="expression" priority="2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2400" verticalDpi="2400" orientation="landscape" scale="96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Jen</cp:lastModifiedBy>
  <cp:lastPrinted>2017-08-17T19:04:19Z</cp:lastPrinted>
  <dcterms:created xsi:type="dcterms:W3CDTF">1999-07-27T20:04:03Z</dcterms:created>
  <dcterms:modified xsi:type="dcterms:W3CDTF">2018-08-20T16:48:52Z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