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950" windowHeight="10710" activeTab="0"/>
  </bookViews>
  <sheets>
    <sheet name="G2-B 00-01" sheetId="1" r:id="rId1"/>
  </sheets>
  <definedNames>
    <definedName name="_Key1" hidden="1">'G2-B 00-01'!$B$22</definedName>
    <definedName name="_Order1" hidden="1">255</definedName>
    <definedName name="_Sort" hidden="1">'G2-B 00-01'!$B$22:$J$61</definedName>
    <definedName name="_xlnm.Print_Area" localSheetId="0">'G2-B 00-01'!$A$1:$N$85</definedName>
    <definedName name="_xlnm.Print_Titles" localSheetId="0">'G2-B 00-01'!$1:$14</definedName>
  </definedNames>
  <calcPr fullCalcOnLoad="1"/>
</workbook>
</file>

<file path=xl/sharedStrings.xml><?xml version="1.0" encoding="utf-8"?>
<sst xmlns="http://schemas.openxmlformats.org/spreadsheetml/2006/main" count="92" uniqueCount="79">
  <si>
    <t/>
  </si>
  <si>
    <t>ANALYSIS G-2B</t>
  </si>
  <si>
    <t>UNIVERSITY OF NEW ORLEANS</t>
  </si>
  <si>
    <t>ANALYSIS OF INVESTMENT IN PLANT</t>
  </si>
  <si>
    <t xml:space="preserve"> Educational and Auxiliary Plant:</t>
  </si>
  <si>
    <t xml:space="preserve">  Educational plant-</t>
  </si>
  <si>
    <t xml:space="preserve">   Land............................................................................................................</t>
  </si>
  <si>
    <t xml:space="preserve">   Land improvements - main campus............................................................</t>
  </si>
  <si>
    <t xml:space="preserve">   Land improvements - east campus..............................................</t>
  </si>
  <si>
    <t xml:space="preserve">   Land improvements - research park..............................................</t>
  </si>
  <si>
    <t xml:space="preserve">   Administration building - annex..........................................................</t>
  </si>
  <si>
    <t xml:space="preserve">   Administration building.....................................................................</t>
  </si>
  <si>
    <t xml:space="preserve">   Alumni and development center...............................................................</t>
  </si>
  <si>
    <t xml:space="preserve">   Bi-centennial education center.............................................................</t>
  </si>
  <si>
    <t xml:space="preserve">   Biological sciences.....................................................................................</t>
  </si>
  <si>
    <t xml:space="preserve">   Bus terminal.......................................................................................</t>
  </si>
  <si>
    <t xml:space="preserve">   Campus police storage........................................................................</t>
  </si>
  <si>
    <t xml:space="preserve">   Campus police..................................................................................</t>
  </si>
  <si>
    <t xml:space="preserve">   Central utilities plant - east campus..................................................................</t>
  </si>
  <si>
    <t xml:space="preserve">   Central utilities plant - main campus..............................................................</t>
  </si>
  <si>
    <t xml:space="preserve">   Chemical sciences annex..............................................................................</t>
  </si>
  <si>
    <t xml:space="preserve">   Chemical storage building........................................................................</t>
  </si>
  <si>
    <t xml:space="preserve">   Children's center............................................................................................</t>
  </si>
  <si>
    <t xml:space="preserve">   Computer center.........................................................................................</t>
  </si>
  <si>
    <t xml:space="preserve">   Earl K. Long library...................................................................................</t>
  </si>
  <si>
    <t xml:space="preserve">   East campus service facility...............................................................................</t>
  </si>
  <si>
    <t xml:space="preserve">   Engineering building.......................................................................................</t>
  </si>
  <si>
    <t xml:space="preserve">   Fine arts building.........................................................................................</t>
  </si>
  <si>
    <t xml:space="preserve">   Geology and psychology building..........................................................................</t>
  </si>
  <si>
    <t xml:space="preserve">   Health and physical education center.......................................................................</t>
  </si>
  <si>
    <t xml:space="preserve">   Information kiosks.....................................................................................</t>
  </si>
  <si>
    <t xml:space="preserve">   Jefferson center........................................................................................</t>
  </si>
  <si>
    <t xml:space="preserve">   Liberal arts building........................................................................................</t>
  </si>
  <si>
    <t xml:space="preserve">   Mathematics building.........................................................................</t>
  </si>
  <si>
    <t xml:space="preserve">   Performing arts center............................................................................</t>
  </si>
  <si>
    <t xml:space="preserve">   Physical plant services.........................................................................</t>
  </si>
  <si>
    <t xml:space="preserve">   Science building..................................................................................</t>
  </si>
  <si>
    <t xml:space="preserve">   Tennis court service building...........................................................................</t>
  </si>
  <si>
    <t xml:space="preserve">   Kiefer lakefront arena..................................................................................</t>
  </si>
  <si>
    <t xml:space="preserve">   Visitor information booths..................................................................................</t>
  </si>
  <si>
    <t xml:space="preserve">  Auxiliary plant-</t>
  </si>
  <si>
    <t xml:space="preserve">   Bienville hall................................................................................</t>
  </si>
  <si>
    <t xml:space="preserve">   The Commons......................................................................................</t>
  </si>
  <si>
    <t xml:space="preserve">   The Cove...............................................................................................</t>
  </si>
  <si>
    <t xml:space="preserve">   Lafitte village apartments............................................................................</t>
  </si>
  <si>
    <t xml:space="preserve">   University center................................................................................</t>
  </si>
  <si>
    <t xml:space="preserve">    Total auxiliary plant........................................................................</t>
  </si>
  <si>
    <t xml:space="preserve">  Equipment unallocated-</t>
  </si>
  <si>
    <t xml:space="preserve">   Auxiliary..............................................................................................</t>
  </si>
  <si>
    <t xml:space="preserve">   Library books...........................................................................................</t>
  </si>
  <si>
    <t xml:space="preserve">    Total equipment unallocated.............................................................</t>
  </si>
  <si>
    <t xml:space="preserve">   Slidell campus..................................................................................</t>
  </si>
  <si>
    <t xml:space="preserve">   Land improvements - Jefferson center..............................................</t>
  </si>
  <si>
    <t xml:space="preserve">   Student park amphitheater...........................................................................</t>
  </si>
  <si>
    <t>Additions/</t>
  </si>
  <si>
    <t>(Deletions)</t>
  </si>
  <si>
    <t>Accumulated</t>
  </si>
  <si>
    <t>Depreciation</t>
  </si>
  <si>
    <t>Book Value</t>
  </si>
  <si>
    <t>Cost</t>
  </si>
  <si>
    <t>July 1, 2002</t>
  </si>
  <si>
    <t>June 30, 2003</t>
  </si>
  <si>
    <t xml:space="preserve">   Center for energy resource management.........................................................</t>
  </si>
  <si>
    <t xml:space="preserve">   Educational, ............................................................................................</t>
  </si>
  <si>
    <t xml:space="preserve">   Wellness center…………………………………………..</t>
  </si>
  <si>
    <t xml:space="preserve">    Total educational plant, restated.........................................................................</t>
  </si>
  <si>
    <t xml:space="preserve">     Totals, restated..................................................................................................</t>
  </si>
  <si>
    <t xml:space="preserve">   Greenhouse..........................................................................</t>
  </si>
  <si>
    <t xml:space="preserve">   Goldring Hall .........................................................................</t>
  </si>
  <si>
    <t xml:space="preserve">   Kirschman Hall..................................................................</t>
  </si>
  <si>
    <t xml:space="preserve">   The Oliver St. Pe' building.....................................................................</t>
  </si>
  <si>
    <t xml:space="preserve">   Maestri field bullpens............................................................................</t>
  </si>
  <si>
    <t xml:space="preserve">   North campus power plant .........................................................................</t>
  </si>
  <si>
    <t xml:space="preserve">   Milneburg hall.................................................................</t>
  </si>
  <si>
    <t>July 1, 2009</t>
  </si>
  <si>
    <t>June 30, 2010</t>
  </si>
  <si>
    <t>Analysis G-2B</t>
  </si>
  <si>
    <t>Analysis of Investment in Plant</t>
  </si>
  <si>
    <t>For Year Ended June 30, 2010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</si>
</sst>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00_);_(* \(#,##0.000\);_(* &quot;-&quot;???_);_(@_)"/>
    <numFmt numFmtId="168" formatCode="_(* #,##0.0_);_(* \(#,##0.0\);_(* &quot;-&quot;??_);_(@_)"/>
    <numFmt numFmtId="169" formatCode="_(* #,##0_);_(* \(#,##0\);_(* &quot;-&quot;??_);_(@_)"/>
  </numFmts>
  <fonts count="42">
    <font>
      <sz val="11"/>
      <name val="P-TIMES"/>
      <family val="0"/>
    </font>
    <font>
      <sz val="10"/>
      <name val="Arial"/>
      <family val="0"/>
    </font>
    <font>
      <sz val="11"/>
      <name val="Helvetica Narrow"/>
      <family val="2"/>
    </font>
    <font>
      <u val="singleAccounting"/>
      <sz val="11"/>
      <name val="Helvetica Narrow"/>
      <family val="2"/>
    </font>
    <font>
      <u val="doubleAccounting"/>
      <sz val="11"/>
      <name val="Helvetica Narrow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1"/>
      </top>
      <bottom style="double">
        <color theme="1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37" fontId="0" fillId="0" borderId="0" xfId="0" applyAlignment="1">
      <alignment/>
    </xf>
    <xf numFmtId="41" fontId="2" fillId="0" borderId="0" xfId="0" applyNumberFormat="1" applyFont="1" applyBorder="1" applyAlignment="1">
      <alignment horizontal="left"/>
    </xf>
    <xf numFmtId="41" fontId="2" fillId="0" borderId="0" xfId="0" applyNumberFormat="1" applyFont="1" applyBorder="1" applyAlignment="1">
      <alignment horizontal="right"/>
    </xf>
    <xf numFmtId="41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 applyProtection="1">
      <alignment horizontal="centerContinuous"/>
      <protection/>
    </xf>
    <xf numFmtId="41" fontId="2" fillId="0" borderId="0" xfId="0" applyNumberFormat="1" applyFont="1" applyBorder="1" applyAlignment="1" applyProtection="1" quotePrefix="1">
      <alignment horizontal="center"/>
      <protection/>
    </xf>
    <xf numFmtId="41" fontId="2" fillId="0" borderId="0" xfId="0" applyNumberFormat="1" applyFont="1" applyBorder="1" applyAlignment="1" applyProtection="1">
      <alignment/>
      <protection/>
    </xf>
    <xf numFmtId="41" fontId="3" fillId="0" borderId="0" xfId="0" applyNumberFormat="1" applyFont="1" applyBorder="1" applyAlignment="1" applyProtection="1" quotePrefix="1">
      <alignment horizontal="center"/>
      <protection/>
    </xf>
    <xf numFmtId="41" fontId="3" fillId="0" borderId="0" xfId="0" applyNumberFormat="1" applyFont="1" applyBorder="1" applyAlignment="1" quotePrefix="1">
      <alignment horizontal="center"/>
    </xf>
    <xf numFmtId="41" fontId="2" fillId="0" borderId="0" xfId="0" applyNumberFormat="1" applyFont="1" applyBorder="1" applyAlignment="1" quotePrefix="1">
      <alignment horizontal="left"/>
    </xf>
    <xf numFmtId="41" fontId="3" fillId="0" borderId="0" xfId="0" applyNumberFormat="1" applyFont="1" applyBorder="1" applyAlignment="1" applyProtection="1">
      <alignment/>
      <protection/>
    </xf>
    <xf numFmtId="42" fontId="4" fillId="0" borderId="0" xfId="0" applyNumberFormat="1" applyFont="1" applyBorder="1" applyAlignment="1" applyProtection="1">
      <alignment/>
      <protection/>
    </xf>
    <xf numFmtId="41" fontId="2" fillId="0" borderId="0" xfId="0" applyNumberFormat="1" applyFont="1" applyBorder="1" applyAlignment="1" applyProtection="1" quotePrefix="1">
      <alignment horizontal="left"/>
      <protection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Border="1" applyAlignment="1" applyProtection="1" quotePrefix="1">
      <alignment horizontal="left" vertical="center"/>
      <protection/>
    </xf>
    <xf numFmtId="41" fontId="2" fillId="0" borderId="0" xfId="0" applyNumberFormat="1" applyFont="1" applyBorder="1" applyAlignment="1" quotePrefix="1">
      <alignment horizontal="center"/>
    </xf>
    <xf numFmtId="41" fontId="2" fillId="0" borderId="0" xfId="0" applyNumberFormat="1" applyFont="1" applyBorder="1" applyAlignment="1" applyProtection="1">
      <alignment horizontal="right"/>
      <protection/>
    </xf>
    <xf numFmtId="41" fontId="2" fillId="0" borderId="0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41" fontId="2" fillId="0" borderId="0" xfId="0" applyNumberFormat="1" applyFont="1" applyBorder="1" applyAlignment="1" applyProtection="1">
      <alignment horizontal="center"/>
      <protection/>
    </xf>
    <xf numFmtId="37" fontId="0" fillId="0" borderId="0" xfId="0" applyAlignment="1">
      <alignment horizontal="center"/>
    </xf>
    <xf numFmtId="41" fontId="2" fillId="0" borderId="0" xfId="0" applyNumberFormat="1" applyFont="1" applyFill="1" applyBorder="1" applyAlignment="1">
      <alignment/>
    </xf>
    <xf numFmtId="42" fontId="2" fillId="0" borderId="10" xfId="0" applyNumberFormat="1" applyFont="1" applyBorder="1" applyAlignment="1" applyProtection="1">
      <alignment/>
      <protection/>
    </xf>
    <xf numFmtId="41" fontId="2" fillId="33" borderId="0" xfId="0" applyNumberFormat="1" applyFont="1" applyFill="1" applyBorder="1" applyAlignment="1">
      <alignment/>
    </xf>
    <xf numFmtId="166" fontId="2" fillId="33" borderId="0" xfId="44" applyNumberFormat="1" applyFont="1" applyFill="1" applyBorder="1" applyAlignment="1">
      <alignment/>
    </xf>
    <xf numFmtId="42" fontId="2" fillId="33" borderId="0" xfId="0" applyNumberFormat="1" applyFont="1" applyFill="1" applyBorder="1" applyAlignment="1">
      <alignment/>
    </xf>
    <xf numFmtId="169" fontId="6" fillId="0" borderId="11" xfId="42" applyNumberFormat="1" applyFont="1" applyFill="1" applyBorder="1" applyAlignment="1">
      <alignment horizontal="right" vertical="center"/>
    </xf>
    <xf numFmtId="169" fontId="6" fillId="0" borderId="12" xfId="42" applyNumberFormat="1" applyFont="1" applyFill="1" applyBorder="1" applyAlignment="1">
      <alignment horizontal="right" vertical="center"/>
    </xf>
    <xf numFmtId="169" fontId="6" fillId="0" borderId="0" xfId="42" applyNumberFormat="1" applyFont="1" applyFill="1" applyBorder="1" applyAlignment="1">
      <alignment horizontal="center" vertical="center"/>
    </xf>
    <xf numFmtId="169" fontId="6" fillId="0" borderId="13" xfId="42" applyNumberFormat="1" applyFont="1" applyFill="1" applyBorder="1" applyAlignment="1">
      <alignment horizontal="center" vertical="center"/>
    </xf>
    <xf numFmtId="169" fontId="6" fillId="0" borderId="14" xfId="42" applyNumberFormat="1" applyFont="1" applyFill="1" applyBorder="1" applyAlignment="1">
      <alignment horizontal="center" vertical="center"/>
    </xf>
    <xf numFmtId="169" fontId="6" fillId="0" borderId="15" xfId="42" applyNumberFormat="1" applyFont="1" applyFill="1" applyBorder="1" applyAlignment="1">
      <alignment horizontal="center" vertical="center"/>
    </xf>
    <xf numFmtId="169" fontId="5" fillId="0" borderId="16" xfId="42" applyNumberFormat="1" applyFont="1" applyBorder="1" applyAlignment="1">
      <alignment horizontal="left" vertical="center"/>
    </xf>
    <xf numFmtId="169" fontId="5" fillId="0" borderId="17" xfId="42" applyNumberFormat="1" applyFont="1" applyBorder="1" applyAlignment="1">
      <alignment vertical="center"/>
    </xf>
    <xf numFmtId="169" fontId="6" fillId="0" borderId="0" xfId="42" applyNumberFormat="1" applyFont="1" applyFill="1" applyBorder="1" applyAlignment="1" applyProtection="1">
      <alignment horizontal="center" vertical="center"/>
      <protection/>
    </xf>
    <xf numFmtId="169" fontId="7" fillId="0" borderId="0" xfId="42" applyNumberFormat="1" applyFont="1" applyFill="1" applyBorder="1" applyAlignment="1" applyProtection="1">
      <alignment horizontal="center" vertical="center"/>
      <protection/>
    </xf>
    <xf numFmtId="169" fontId="5" fillId="0" borderId="18" xfId="42" applyNumberFormat="1" applyFont="1" applyBorder="1" applyAlignment="1">
      <alignment vertical="center"/>
    </xf>
    <xf numFmtId="169" fontId="6" fillId="0" borderId="14" xfId="42" applyNumberFormat="1" applyFont="1" applyFill="1" applyBorder="1" applyAlignment="1" applyProtection="1">
      <alignment horizontal="center" vertical="center"/>
      <protection/>
    </xf>
    <xf numFmtId="41" fontId="2" fillId="33" borderId="0" xfId="42" applyNumberFormat="1" applyFont="1" applyFill="1" applyBorder="1" applyAlignment="1">
      <alignment horizontal="right"/>
    </xf>
    <xf numFmtId="41" fontId="2" fillId="33" borderId="0" xfId="0" applyNumberFormat="1" applyFont="1" applyFill="1" applyBorder="1" applyAlignment="1" quotePrefix="1">
      <alignment horizontal="left"/>
    </xf>
    <xf numFmtId="41" fontId="2" fillId="33" borderId="0" xfId="0" applyNumberFormat="1" applyFont="1" applyFill="1" applyBorder="1" applyAlignment="1">
      <alignment horizontal="right"/>
    </xf>
    <xf numFmtId="41" fontId="2" fillId="33" borderId="0" xfId="0" applyNumberFormat="1" applyFont="1" applyFill="1" applyBorder="1" applyAlignment="1" applyProtection="1">
      <alignment/>
      <protection/>
    </xf>
    <xf numFmtId="41" fontId="2" fillId="33" borderId="0" xfId="0" applyNumberFormat="1" applyFont="1" applyFill="1" applyBorder="1" applyAlignment="1" applyProtection="1">
      <alignment/>
      <protection/>
    </xf>
    <xf numFmtId="41" fontId="2" fillId="33" borderId="0" xfId="0" applyNumberFormat="1" applyFont="1" applyFill="1" applyBorder="1" applyAlignment="1" applyProtection="1">
      <alignment horizontal="right"/>
      <protection/>
    </xf>
    <xf numFmtId="41" fontId="2" fillId="33" borderId="19" xfId="0" applyNumberFormat="1" applyFont="1" applyFill="1" applyBorder="1" applyAlignment="1" applyProtection="1">
      <alignment/>
      <protection/>
    </xf>
    <xf numFmtId="41" fontId="2" fillId="0" borderId="0" xfId="0" applyNumberFormat="1" applyFont="1" applyBorder="1" applyAlignment="1" applyProtection="1">
      <alignment horizontal="center"/>
      <protection/>
    </xf>
    <xf numFmtId="37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0</xdr:row>
      <xdr:rowOff>57150</xdr:rowOff>
    </xdr:from>
    <xdr:to>
      <xdr:col>4</xdr:col>
      <xdr:colOff>847725</xdr:colOff>
      <xdr:row>4</xdr:row>
      <xdr:rowOff>152400</xdr:rowOff>
    </xdr:to>
    <xdr:pic>
      <xdr:nvPicPr>
        <xdr:cNvPr id="1" name="Picture 1" descr="The_UNO_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3181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96"/>
  <sheetViews>
    <sheetView tabSelected="1" defaultGridColor="0" zoomScalePageLayoutView="0" colorId="22" workbookViewId="0" topLeftCell="A1">
      <selection activeCell="B2" sqref="B2"/>
    </sheetView>
  </sheetViews>
  <sheetFormatPr defaultColWidth="9.796875" defaultRowHeight="14.25"/>
  <cols>
    <col min="1" max="1" width="1.59765625" style="3" customWidth="1"/>
    <col min="2" max="3" width="9.69921875" style="3" customWidth="1"/>
    <col min="4" max="4" width="9.8984375" style="3" customWidth="1"/>
    <col min="5" max="5" width="10.59765625" style="3" customWidth="1"/>
    <col min="6" max="6" width="14.19921875" style="3" customWidth="1"/>
    <col min="7" max="7" width="2.59765625" style="3" customWidth="1"/>
    <col min="8" max="8" width="14.5" style="3" customWidth="1"/>
    <col min="9" max="9" width="2.59765625" style="3" customWidth="1"/>
    <col min="10" max="10" width="13.8984375" style="3" customWidth="1"/>
    <col min="11" max="11" width="2.3984375" style="3" customWidth="1"/>
    <col min="12" max="12" width="14.59765625" style="3" customWidth="1"/>
    <col min="13" max="13" width="2.69921875" style="3" customWidth="1"/>
    <col min="14" max="15" width="14.09765625" style="3" bestFit="1" customWidth="1"/>
    <col min="16" max="16384" width="9.69921875" style="3" customWidth="1"/>
  </cols>
  <sheetData>
    <row r="1" spans="1:14" s="2" customFormat="1" ht="6" customHeight="1">
      <c r="A1" s="32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ht="14.25">
      <c r="A2" s="33"/>
      <c r="B2" s="34"/>
      <c r="C2" s="28"/>
      <c r="D2" s="28"/>
      <c r="E2" s="28"/>
      <c r="F2" s="28"/>
      <c r="G2" s="28"/>
      <c r="H2" s="28"/>
      <c r="I2" s="28"/>
      <c r="J2" s="28"/>
      <c r="K2" s="35" t="s">
        <v>76</v>
      </c>
      <c r="L2" s="28"/>
      <c r="M2" s="28"/>
      <c r="N2" s="29"/>
    </row>
    <row r="3" spans="1:14" ht="6" customHeight="1">
      <c r="A3" s="33"/>
      <c r="B3" s="34"/>
      <c r="C3" s="28"/>
      <c r="D3" s="28"/>
      <c r="E3" s="28"/>
      <c r="F3" s="28"/>
      <c r="G3" s="28"/>
      <c r="H3" s="28"/>
      <c r="I3" s="28"/>
      <c r="J3" s="28"/>
      <c r="K3" s="35"/>
      <c r="L3" s="28"/>
      <c r="M3" s="28"/>
      <c r="N3" s="29"/>
    </row>
    <row r="4" spans="1:14" ht="14.25">
      <c r="A4" s="33"/>
      <c r="B4" s="34"/>
      <c r="C4" s="28"/>
      <c r="D4" s="28"/>
      <c r="E4" s="28"/>
      <c r="F4" s="28"/>
      <c r="G4" s="28"/>
      <c r="H4" s="28"/>
      <c r="I4" s="28"/>
      <c r="J4" s="28"/>
      <c r="K4" s="35" t="s">
        <v>77</v>
      </c>
      <c r="L4" s="28"/>
      <c r="M4" s="28"/>
      <c r="N4" s="29"/>
    </row>
    <row r="5" spans="1:14" ht="14.25">
      <c r="A5" s="33"/>
      <c r="B5" s="34"/>
      <c r="C5" s="28"/>
      <c r="D5" s="28"/>
      <c r="E5" s="28"/>
      <c r="F5" s="28"/>
      <c r="G5" s="28"/>
      <c r="H5" s="28"/>
      <c r="I5" s="28"/>
      <c r="J5" s="28"/>
      <c r="K5" s="35" t="s">
        <v>78</v>
      </c>
      <c r="L5" s="28"/>
      <c r="M5" s="28"/>
      <c r="N5" s="29"/>
    </row>
    <row r="6" spans="1:14" ht="6" customHeight="1" thickBot="1">
      <c r="A6" s="36"/>
      <c r="B6" s="37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1"/>
    </row>
    <row r="7" spans="2:14" ht="14.25" hidden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2:14" ht="14.25" hidden="1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2:14" ht="14.25" hidden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2:14" ht="14.25" hidden="1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ht="7.5" customHeight="1"/>
    <row r="12" ht="30.75" customHeight="1"/>
    <row r="13" spans="6:14" ht="13.5" customHeight="1">
      <c r="F13" s="17" t="s">
        <v>59</v>
      </c>
      <c r="G13" s="17"/>
      <c r="H13" s="5" t="s">
        <v>54</v>
      </c>
      <c r="I13" s="5"/>
      <c r="J13" s="17" t="s">
        <v>59</v>
      </c>
      <c r="L13" s="17" t="s">
        <v>56</v>
      </c>
      <c r="M13" s="17"/>
      <c r="N13" s="17" t="s">
        <v>58</v>
      </c>
    </row>
    <row r="14" spans="2:14" ht="16.5">
      <c r="B14" s="6" t="s">
        <v>0</v>
      </c>
      <c r="C14" s="6"/>
      <c r="D14" s="6"/>
      <c r="E14" s="6"/>
      <c r="F14" s="7" t="s">
        <v>74</v>
      </c>
      <c r="G14" s="7"/>
      <c r="H14" s="8" t="s">
        <v>55</v>
      </c>
      <c r="I14" s="8"/>
      <c r="J14" s="7" t="s">
        <v>75</v>
      </c>
      <c r="L14" s="18" t="s">
        <v>57</v>
      </c>
      <c r="M14" s="18"/>
      <c r="N14" s="7" t="s">
        <v>75</v>
      </c>
    </row>
    <row r="15" spans="1:14" ht="14.25">
      <c r="A15" s="23"/>
      <c r="B15" s="23" t="s">
        <v>4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2:16" ht="14.25">
      <c r="B16" s="3" t="s">
        <v>5</v>
      </c>
      <c r="P16" s="21"/>
    </row>
    <row r="17" spans="1:16" ht="14.25">
      <c r="A17" s="23"/>
      <c r="B17" s="23" t="s">
        <v>6</v>
      </c>
      <c r="C17" s="23"/>
      <c r="D17" s="23"/>
      <c r="E17" s="23"/>
      <c r="F17" s="25">
        <v>43074000</v>
      </c>
      <c r="G17" s="25"/>
      <c r="H17" s="25"/>
      <c r="I17" s="25"/>
      <c r="J17" s="25">
        <f>F17+H17</f>
        <v>43074000</v>
      </c>
      <c r="K17" s="23"/>
      <c r="L17" s="25">
        <v>0</v>
      </c>
      <c r="M17" s="25"/>
      <c r="N17" s="24">
        <f>J17-L17</f>
        <v>43074000</v>
      </c>
      <c r="P17" s="21"/>
    </row>
    <row r="18" spans="2:14" ht="14.25">
      <c r="B18" s="3" t="s">
        <v>7</v>
      </c>
      <c r="F18" s="3">
        <v>17834838</v>
      </c>
      <c r="H18" s="3">
        <v>4634169.43</v>
      </c>
      <c r="J18" s="3">
        <f>F18+H18</f>
        <v>22469007.43</v>
      </c>
      <c r="L18" s="3">
        <v>9452963.58</v>
      </c>
      <c r="N18" s="3">
        <f>J18-L18</f>
        <v>13016043.85</v>
      </c>
    </row>
    <row r="19" spans="1:14" ht="14.25">
      <c r="A19" s="23"/>
      <c r="B19" s="23" t="s">
        <v>8</v>
      </c>
      <c r="C19" s="23"/>
      <c r="D19" s="23"/>
      <c r="E19" s="23"/>
      <c r="F19" s="23">
        <v>3545113</v>
      </c>
      <c r="G19" s="23"/>
      <c r="H19" s="23">
        <v>459456.55999999994</v>
      </c>
      <c r="I19" s="23"/>
      <c r="J19" s="23">
        <f aca="true" t="shared" si="0" ref="J19:J62">F19+H19</f>
        <v>4004569.56</v>
      </c>
      <c r="K19" s="23"/>
      <c r="L19" s="38">
        <v>3398382.5500000003</v>
      </c>
      <c r="M19" s="38"/>
      <c r="N19" s="23">
        <f>J19-L19</f>
        <v>606187.0099999998</v>
      </c>
    </row>
    <row r="20" spans="2:14" ht="14.25">
      <c r="B20" s="3" t="s">
        <v>9</v>
      </c>
      <c r="F20" s="3">
        <v>3734749</v>
      </c>
      <c r="J20" s="3">
        <f t="shared" si="0"/>
        <v>3734749</v>
      </c>
      <c r="L20" s="3">
        <v>1350890</v>
      </c>
      <c r="N20" s="3">
        <f aca="true" t="shared" si="1" ref="N20:N62">J20-L20</f>
        <v>2383859</v>
      </c>
    </row>
    <row r="21" spans="1:14" ht="14.25">
      <c r="A21" s="23"/>
      <c r="B21" s="39" t="s">
        <v>52</v>
      </c>
      <c r="C21" s="23"/>
      <c r="D21" s="23"/>
      <c r="E21" s="23"/>
      <c r="F21" s="40">
        <v>250000</v>
      </c>
      <c r="G21" s="40"/>
      <c r="H21" s="23"/>
      <c r="I21" s="40"/>
      <c r="J21" s="23">
        <f t="shared" si="0"/>
        <v>250000</v>
      </c>
      <c r="K21" s="23"/>
      <c r="L21" s="23">
        <v>75000</v>
      </c>
      <c r="M21" s="23"/>
      <c r="N21" s="23">
        <f t="shared" si="1"/>
        <v>175000</v>
      </c>
    </row>
    <row r="22" spans="2:14" ht="14.25">
      <c r="B22" s="3" t="s">
        <v>10</v>
      </c>
      <c r="F22" s="3">
        <v>902810</v>
      </c>
      <c r="I22" s="2"/>
      <c r="J22" s="3">
        <f t="shared" si="0"/>
        <v>902810</v>
      </c>
      <c r="L22" s="3">
        <v>863064.32</v>
      </c>
      <c r="N22" s="3">
        <f t="shared" si="1"/>
        <v>39745.68000000005</v>
      </c>
    </row>
    <row r="23" spans="1:14" ht="14.25">
      <c r="A23" s="23"/>
      <c r="B23" s="23" t="s">
        <v>11</v>
      </c>
      <c r="C23" s="23"/>
      <c r="D23" s="23"/>
      <c r="E23" s="23"/>
      <c r="F23" s="23">
        <v>769278</v>
      </c>
      <c r="G23" s="23"/>
      <c r="H23" s="23"/>
      <c r="I23" s="23"/>
      <c r="J23" s="23">
        <f t="shared" si="0"/>
        <v>769278</v>
      </c>
      <c r="K23" s="23"/>
      <c r="L23" s="23">
        <v>769278</v>
      </c>
      <c r="M23" s="23"/>
      <c r="N23" s="23">
        <f t="shared" si="1"/>
        <v>0</v>
      </c>
    </row>
    <row r="24" spans="2:14" ht="14.25">
      <c r="B24" s="3" t="s">
        <v>12</v>
      </c>
      <c r="F24" s="3">
        <v>542778</v>
      </c>
      <c r="I24" s="2"/>
      <c r="J24" s="3">
        <f t="shared" si="0"/>
        <v>542778</v>
      </c>
      <c r="L24" s="3">
        <v>542778</v>
      </c>
      <c r="N24" s="3">
        <f t="shared" si="1"/>
        <v>0</v>
      </c>
    </row>
    <row r="25" spans="1:14" ht="14.25">
      <c r="A25" s="23"/>
      <c r="B25" s="23" t="s">
        <v>13</v>
      </c>
      <c r="C25" s="23"/>
      <c r="D25" s="23"/>
      <c r="E25" s="23"/>
      <c r="F25" s="23">
        <v>2881423</v>
      </c>
      <c r="G25" s="23"/>
      <c r="H25" s="23"/>
      <c r="I25" s="40"/>
      <c r="J25" s="23">
        <f t="shared" si="0"/>
        <v>2881423</v>
      </c>
      <c r="K25" s="23"/>
      <c r="L25" s="23">
        <v>2817470.8</v>
      </c>
      <c r="M25" s="23"/>
      <c r="N25" s="23">
        <f t="shared" si="1"/>
        <v>63952.200000000186</v>
      </c>
    </row>
    <row r="26" spans="2:14" ht="14.25">
      <c r="B26" s="3" t="s">
        <v>41</v>
      </c>
      <c r="F26" s="3">
        <v>4396739</v>
      </c>
      <c r="J26" s="3">
        <f t="shared" si="0"/>
        <v>4396739</v>
      </c>
      <c r="L26" s="3">
        <v>4396739</v>
      </c>
      <c r="N26" s="3">
        <f t="shared" si="1"/>
        <v>0</v>
      </c>
    </row>
    <row r="27" spans="1:14" ht="14.25">
      <c r="A27" s="23"/>
      <c r="B27" s="23" t="s">
        <v>14</v>
      </c>
      <c r="C27" s="23"/>
      <c r="D27" s="23"/>
      <c r="E27" s="23"/>
      <c r="F27" s="23">
        <v>3936905</v>
      </c>
      <c r="G27" s="23"/>
      <c r="H27" s="23"/>
      <c r="I27" s="40"/>
      <c r="J27" s="23">
        <f t="shared" si="0"/>
        <v>3936905</v>
      </c>
      <c r="K27" s="23"/>
      <c r="L27" s="23">
        <v>3169543.05</v>
      </c>
      <c r="M27" s="23"/>
      <c r="N27" s="23">
        <f t="shared" si="1"/>
        <v>767361.9500000002</v>
      </c>
    </row>
    <row r="28" spans="2:14" ht="14.25">
      <c r="B28" s="3" t="s">
        <v>15</v>
      </c>
      <c r="F28" s="3">
        <v>11100</v>
      </c>
      <c r="I28" s="2"/>
      <c r="J28" s="3">
        <f t="shared" si="0"/>
        <v>11100</v>
      </c>
      <c r="L28" s="3">
        <v>11100</v>
      </c>
      <c r="N28" s="3">
        <f t="shared" si="1"/>
        <v>0</v>
      </c>
    </row>
    <row r="29" spans="1:14" ht="14.25">
      <c r="A29" s="23"/>
      <c r="B29" s="23" t="s">
        <v>69</v>
      </c>
      <c r="C29" s="23"/>
      <c r="D29" s="23"/>
      <c r="E29" s="23"/>
      <c r="F29" s="23">
        <v>19207076</v>
      </c>
      <c r="G29" s="23"/>
      <c r="H29" s="23"/>
      <c r="I29" s="23"/>
      <c r="J29" s="23">
        <f t="shared" si="0"/>
        <v>19207076</v>
      </c>
      <c r="K29" s="23"/>
      <c r="L29" s="23">
        <v>2666158</v>
      </c>
      <c r="M29" s="23"/>
      <c r="N29" s="23">
        <f t="shared" si="1"/>
        <v>16540918</v>
      </c>
    </row>
    <row r="30" spans="2:14" ht="14.25">
      <c r="B30" s="3" t="s">
        <v>16</v>
      </c>
      <c r="F30" s="3">
        <v>25000</v>
      </c>
      <c r="I30" s="2"/>
      <c r="J30" s="3">
        <f t="shared" si="0"/>
        <v>25000</v>
      </c>
      <c r="L30" s="3">
        <v>15626</v>
      </c>
      <c r="N30" s="3">
        <f t="shared" si="1"/>
        <v>9374</v>
      </c>
    </row>
    <row r="31" spans="1:14" ht="14.25">
      <c r="A31" s="23"/>
      <c r="B31" s="23" t="s">
        <v>17</v>
      </c>
      <c r="C31" s="23"/>
      <c r="D31" s="23"/>
      <c r="E31" s="23"/>
      <c r="F31" s="23">
        <v>1737547</v>
      </c>
      <c r="G31" s="23"/>
      <c r="H31" s="23"/>
      <c r="I31" s="40"/>
      <c r="J31" s="23">
        <f t="shared" si="0"/>
        <v>1737547</v>
      </c>
      <c r="K31" s="23"/>
      <c r="L31" s="23">
        <v>1357479.29</v>
      </c>
      <c r="M31" s="23"/>
      <c r="N31" s="23">
        <f t="shared" si="1"/>
        <v>380067.70999999996</v>
      </c>
    </row>
    <row r="32" spans="2:14" ht="14.25">
      <c r="B32" s="3" t="s">
        <v>62</v>
      </c>
      <c r="F32" s="3">
        <v>16452832</v>
      </c>
      <c r="J32" s="3">
        <f t="shared" si="0"/>
        <v>16452832</v>
      </c>
      <c r="L32" s="3">
        <v>4460620</v>
      </c>
      <c r="N32" s="3">
        <f t="shared" si="1"/>
        <v>11992212</v>
      </c>
    </row>
    <row r="33" spans="1:14" ht="14.25">
      <c r="A33" s="23"/>
      <c r="B33" s="23" t="s">
        <v>18</v>
      </c>
      <c r="C33" s="23"/>
      <c r="D33" s="23"/>
      <c r="E33" s="23"/>
      <c r="F33" s="23">
        <v>1807737</v>
      </c>
      <c r="G33" s="23"/>
      <c r="H33" s="23"/>
      <c r="I33" s="40"/>
      <c r="J33" s="23">
        <f t="shared" si="0"/>
        <v>1807737</v>
      </c>
      <c r="K33" s="23"/>
      <c r="L33" s="23">
        <v>1558450</v>
      </c>
      <c r="M33" s="23"/>
      <c r="N33" s="23">
        <f t="shared" si="1"/>
        <v>249287</v>
      </c>
    </row>
    <row r="34" spans="2:14" ht="14.25">
      <c r="B34" s="3" t="s">
        <v>19</v>
      </c>
      <c r="F34" s="3">
        <v>4957119</v>
      </c>
      <c r="J34" s="3">
        <f t="shared" si="0"/>
        <v>4957119</v>
      </c>
      <c r="L34" s="3">
        <v>4957119</v>
      </c>
      <c r="N34" s="3">
        <f t="shared" si="1"/>
        <v>0</v>
      </c>
    </row>
    <row r="35" spans="1:14" ht="14.25">
      <c r="A35" s="23"/>
      <c r="B35" s="23" t="s">
        <v>20</v>
      </c>
      <c r="C35" s="23"/>
      <c r="D35" s="23"/>
      <c r="E35" s="23"/>
      <c r="F35" s="23">
        <v>9626079</v>
      </c>
      <c r="G35" s="23"/>
      <c r="H35" s="23"/>
      <c r="I35" s="23"/>
      <c r="J35" s="23">
        <f t="shared" si="0"/>
        <v>9626079</v>
      </c>
      <c r="K35" s="23"/>
      <c r="L35" s="23">
        <v>3961965.73</v>
      </c>
      <c r="M35" s="23"/>
      <c r="N35" s="23">
        <f t="shared" si="1"/>
        <v>5664113.27</v>
      </c>
    </row>
    <row r="36" spans="2:14" ht="14.25">
      <c r="B36" s="3" t="s">
        <v>21</v>
      </c>
      <c r="F36" s="3">
        <v>242132</v>
      </c>
      <c r="I36" s="2"/>
      <c r="J36" s="3">
        <f t="shared" si="0"/>
        <v>242132</v>
      </c>
      <c r="L36" s="3">
        <v>165386.36</v>
      </c>
      <c r="N36" s="3">
        <f t="shared" si="1"/>
        <v>76745.64000000001</v>
      </c>
    </row>
    <row r="37" spans="1:14" ht="14.25">
      <c r="A37" s="23"/>
      <c r="B37" s="23" t="s">
        <v>22</v>
      </c>
      <c r="C37" s="23"/>
      <c r="D37" s="23"/>
      <c r="E37" s="23"/>
      <c r="F37" s="23">
        <v>1651842</v>
      </c>
      <c r="G37" s="23"/>
      <c r="H37" s="23"/>
      <c r="I37" s="40"/>
      <c r="J37" s="23">
        <f t="shared" si="0"/>
        <v>1651842</v>
      </c>
      <c r="K37" s="23"/>
      <c r="L37" s="23">
        <v>826314.88</v>
      </c>
      <c r="M37" s="23"/>
      <c r="N37" s="23">
        <f t="shared" si="1"/>
        <v>825527.12</v>
      </c>
    </row>
    <row r="38" spans="2:14" ht="14.25">
      <c r="B38" s="3" t="s">
        <v>23</v>
      </c>
      <c r="F38" s="3">
        <v>4908536</v>
      </c>
      <c r="I38" s="2"/>
      <c r="J38" s="3">
        <f t="shared" si="0"/>
        <v>4908536</v>
      </c>
      <c r="L38" s="3">
        <v>4012287.53</v>
      </c>
      <c r="N38" s="3">
        <f t="shared" si="1"/>
        <v>896248.4700000002</v>
      </c>
    </row>
    <row r="39" spans="1:14" ht="14.25">
      <c r="A39" s="23"/>
      <c r="B39" s="23" t="s">
        <v>24</v>
      </c>
      <c r="C39" s="23"/>
      <c r="D39" s="23"/>
      <c r="E39" s="23"/>
      <c r="F39" s="23">
        <v>16963114</v>
      </c>
      <c r="G39" s="23"/>
      <c r="H39" s="23"/>
      <c r="I39" s="40"/>
      <c r="J39" s="23">
        <f t="shared" si="0"/>
        <v>16963114</v>
      </c>
      <c r="K39" s="23"/>
      <c r="L39" s="23">
        <v>16963114</v>
      </c>
      <c r="M39" s="23"/>
      <c r="N39" s="23">
        <f t="shared" si="1"/>
        <v>0</v>
      </c>
    </row>
    <row r="40" spans="2:14" ht="14.25">
      <c r="B40" s="3" t="s">
        <v>25</v>
      </c>
      <c r="F40" s="3">
        <v>378702</v>
      </c>
      <c r="I40" s="2"/>
      <c r="J40" s="3">
        <f t="shared" si="0"/>
        <v>378702</v>
      </c>
      <c r="L40" s="3">
        <v>150642.62</v>
      </c>
      <c r="N40" s="3">
        <f t="shared" si="1"/>
        <v>228059.38</v>
      </c>
    </row>
    <row r="41" spans="1:14" ht="14.25">
      <c r="A41" s="23"/>
      <c r="B41" s="23" t="s">
        <v>26</v>
      </c>
      <c r="C41" s="23"/>
      <c r="D41" s="23"/>
      <c r="E41" s="23"/>
      <c r="F41" s="23">
        <v>17003732</v>
      </c>
      <c r="G41" s="23"/>
      <c r="H41" s="23"/>
      <c r="I41" s="40"/>
      <c r="J41" s="23">
        <f t="shared" si="0"/>
        <v>17003732</v>
      </c>
      <c r="K41" s="23"/>
      <c r="L41" s="23">
        <v>11473339.94</v>
      </c>
      <c r="M41" s="23"/>
      <c r="N41" s="23">
        <f t="shared" si="1"/>
        <v>5530392.0600000005</v>
      </c>
    </row>
    <row r="42" spans="2:14" ht="14.25">
      <c r="B42" s="3" t="s">
        <v>27</v>
      </c>
      <c r="F42" s="3">
        <v>960085</v>
      </c>
      <c r="J42" s="3">
        <f t="shared" si="0"/>
        <v>960085</v>
      </c>
      <c r="L42" s="3">
        <v>901427.48</v>
      </c>
      <c r="N42" s="3">
        <f t="shared" si="1"/>
        <v>58657.52000000002</v>
      </c>
    </row>
    <row r="43" spans="1:14" ht="14.25">
      <c r="A43" s="23"/>
      <c r="B43" s="23" t="s">
        <v>73</v>
      </c>
      <c r="C43" s="23"/>
      <c r="D43" s="23"/>
      <c r="E43" s="23"/>
      <c r="F43" s="23">
        <v>2117912</v>
      </c>
      <c r="G43" s="23"/>
      <c r="H43" s="23"/>
      <c r="I43" s="40"/>
      <c r="J43" s="23">
        <f t="shared" si="0"/>
        <v>2117912</v>
      </c>
      <c r="K43" s="23"/>
      <c r="L43" s="23">
        <v>2117912</v>
      </c>
      <c r="M43" s="23"/>
      <c r="N43" s="23">
        <f t="shared" si="1"/>
        <v>0</v>
      </c>
    </row>
    <row r="44" spans="2:14" ht="14.25">
      <c r="B44" s="3" t="s">
        <v>28</v>
      </c>
      <c r="F44" s="3">
        <v>2802612</v>
      </c>
      <c r="I44" s="2"/>
      <c r="J44" s="3">
        <f t="shared" si="0"/>
        <v>2802612</v>
      </c>
      <c r="L44" s="3">
        <v>2802612</v>
      </c>
      <c r="N44" s="3">
        <f t="shared" si="1"/>
        <v>0</v>
      </c>
    </row>
    <row r="45" spans="1:14" ht="14.25">
      <c r="A45" s="23"/>
      <c r="B45" s="23" t="s">
        <v>67</v>
      </c>
      <c r="C45" s="23"/>
      <c r="D45" s="23"/>
      <c r="E45" s="23"/>
      <c r="F45" s="23">
        <v>172899</v>
      </c>
      <c r="G45" s="23"/>
      <c r="H45" s="23"/>
      <c r="I45" s="40"/>
      <c r="J45" s="23">
        <f t="shared" si="0"/>
        <v>172899</v>
      </c>
      <c r="K45" s="23"/>
      <c r="L45" s="23">
        <v>30254.47</v>
      </c>
      <c r="M45" s="23"/>
      <c r="N45" s="23">
        <f t="shared" si="1"/>
        <v>142644.53</v>
      </c>
    </row>
    <row r="46" spans="2:14" ht="14.25">
      <c r="B46" s="3" t="s">
        <v>29</v>
      </c>
      <c r="F46" s="3">
        <v>1798546</v>
      </c>
      <c r="I46" s="2"/>
      <c r="J46" s="3">
        <f t="shared" si="0"/>
        <v>1798546</v>
      </c>
      <c r="L46" s="3">
        <v>1798546</v>
      </c>
      <c r="N46" s="3">
        <f t="shared" si="1"/>
        <v>0</v>
      </c>
    </row>
    <row r="47" spans="1:14" ht="14.25">
      <c r="A47" s="23"/>
      <c r="B47" s="23" t="s">
        <v>30</v>
      </c>
      <c r="C47" s="23"/>
      <c r="D47" s="23"/>
      <c r="E47" s="23"/>
      <c r="F47" s="23">
        <v>80160</v>
      </c>
      <c r="G47" s="23"/>
      <c r="H47" s="23"/>
      <c r="I47" s="40"/>
      <c r="J47" s="23">
        <f t="shared" si="0"/>
        <v>80160</v>
      </c>
      <c r="K47" s="23"/>
      <c r="L47" s="23">
        <v>38076.02</v>
      </c>
      <c r="M47" s="23"/>
      <c r="N47" s="23">
        <f t="shared" si="1"/>
        <v>42083.98</v>
      </c>
    </row>
    <row r="48" spans="2:14" ht="14.25">
      <c r="B48" s="3" t="s">
        <v>31</v>
      </c>
      <c r="F48" s="3">
        <v>1196379</v>
      </c>
      <c r="I48" s="2"/>
      <c r="J48" s="3">
        <f t="shared" si="0"/>
        <v>1196379</v>
      </c>
      <c r="L48" s="3">
        <v>531780</v>
      </c>
      <c r="N48" s="3">
        <f t="shared" si="1"/>
        <v>664599</v>
      </c>
    </row>
    <row r="49" spans="1:14" ht="14.25">
      <c r="A49" s="23"/>
      <c r="B49" s="23" t="s">
        <v>32</v>
      </c>
      <c r="C49" s="23"/>
      <c r="D49" s="23"/>
      <c r="E49" s="23"/>
      <c r="F49" s="23">
        <v>2540070</v>
      </c>
      <c r="G49" s="23"/>
      <c r="H49" s="23"/>
      <c r="I49" s="40"/>
      <c r="J49" s="23">
        <f t="shared" si="0"/>
        <v>2540070</v>
      </c>
      <c r="K49" s="23"/>
      <c r="L49" s="23">
        <v>2540070</v>
      </c>
      <c r="M49" s="23"/>
      <c r="N49" s="23">
        <f t="shared" si="1"/>
        <v>0</v>
      </c>
    </row>
    <row r="50" spans="2:14" ht="14.25">
      <c r="B50" s="3" t="s">
        <v>33</v>
      </c>
      <c r="F50" s="3">
        <v>4654606</v>
      </c>
      <c r="I50" s="2"/>
      <c r="J50" s="3">
        <f t="shared" si="0"/>
        <v>4654606</v>
      </c>
      <c r="L50" s="3">
        <v>3675001.63</v>
      </c>
      <c r="N50" s="3">
        <f t="shared" si="1"/>
        <v>979604.3700000001</v>
      </c>
    </row>
    <row r="51" spans="1:14" ht="14.25">
      <c r="A51" s="23"/>
      <c r="B51" s="23" t="s">
        <v>68</v>
      </c>
      <c r="C51" s="23"/>
      <c r="D51" s="23"/>
      <c r="E51" s="23"/>
      <c r="F51" s="23">
        <v>9149749.91</v>
      </c>
      <c r="G51" s="23"/>
      <c r="H51" s="23">
        <v>975000</v>
      </c>
      <c r="I51" s="40"/>
      <c r="J51" s="23">
        <f t="shared" si="0"/>
        <v>10124749.91</v>
      </c>
      <c r="K51" s="23"/>
      <c r="L51" s="23">
        <v>1602658.2999999998</v>
      </c>
      <c r="M51" s="23"/>
      <c r="N51" s="23">
        <f t="shared" si="1"/>
        <v>8522091.61</v>
      </c>
    </row>
    <row r="52" spans="2:14" ht="14.25">
      <c r="B52" s="3" t="s">
        <v>72</v>
      </c>
      <c r="F52" s="3">
        <v>3283944</v>
      </c>
      <c r="H52" s="3">
        <v>278401.66</v>
      </c>
      <c r="I52" s="2"/>
      <c r="J52" s="3">
        <f t="shared" si="0"/>
        <v>3562345.66</v>
      </c>
      <c r="L52" s="3">
        <v>106695.68999999999</v>
      </c>
      <c r="N52" s="3">
        <f t="shared" si="1"/>
        <v>3455649.97</v>
      </c>
    </row>
    <row r="53" spans="1:14" ht="14.25">
      <c r="A53" s="23"/>
      <c r="B53" s="23" t="s">
        <v>34</v>
      </c>
      <c r="C53" s="23"/>
      <c r="D53" s="23"/>
      <c r="E53" s="23"/>
      <c r="F53" s="23">
        <v>2965320</v>
      </c>
      <c r="G53" s="23"/>
      <c r="H53" s="23"/>
      <c r="I53" s="40"/>
      <c r="J53" s="23">
        <f t="shared" si="0"/>
        <v>2965320</v>
      </c>
      <c r="K53" s="23"/>
      <c r="L53" s="23">
        <v>2965320</v>
      </c>
      <c r="M53" s="23"/>
      <c r="N53" s="23">
        <f t="shared" si="1"/>
        <v>0</v>
      </c>
    </row>
    <row r="54" spans="2:14" ht="14.25">
      <c r="B54" s="3" t="s">
        <v>35</v>
      </c>
      <c r="F54" s="3">
        <v>246533</v>
      </c>
      <c r="I54" s="2"/>
      <c r="J54" s="3">
        <f t="shared" si="0"/>
        <v>246533</v>
      </c>
      <c r="L54" s="3">
        <v>246533</v>
      </c>
      <c r="N54" s="3">
        <f t="shared" si="1"/>
        <v>0</v>
      </c>
    </row>
    <row r="55" spans="1:14" ht="14.25">
      <c r="A55" s="23"/>
      <c r="B55" s="23" t="s">
        <v>70</v>
      </c>
      <c r="C55" s="23"/>
      <c r="D55" s="23"/>
      <c r="E55" s="23"/>
      <c r="F55" s="23">
        <v>3540162</v>
      </c>
      <c r="G55" s="23"/>
      <c r="H55" s="23"/>
      <c r="I55" s="23"/>
      <c r="J55" s="23">
        <f t="shared" si="0"/>
        <v>3540162</v>
      </c>
      <c r="K55" s="23"/>
      <c r="L55" s="23">
        <v>1508585.79</v>
      </c>
      <c r="M55" s="23"/>
      <c r="N55" s="23">
        <f t="shared" si="1"/>
        <v>2031576.21</v>
      </c>
    </row>
    <row r="56" spans="2:14" ht="14.25">
      <c r="B56" s="3" t="s">
        <v>36</v>
      </c>
      <c r="F56" s="3">
        <v>2770913</v>
      </c>
      <c r="I56" s="2"/>
      <c r="J56" s="3">
        <f t="shared" si="0"/>
        <v>2770913</v>
      </c>
      <c r="L56" s="3">
        <v>2770913</v>
      </c>
      <c r="N56" s="3">
        <f t="shared" si="1"/>
        <v>0</v>
      </c>
    </row>
    <row r="57" spans="1:14" ht="14.25">
      <c r="A57" s="23"/>
      <c r="B57" s="39" t="s">
        <v>51</v>
      </c>
      <c r="C57" s="23"/>
      <c r="D57" s="23"/>
      <c r="E57" s="23"/>
      <c r="F57" s="40">
        <v>71458</v>
      </c>
      <c r="G57" s="40"/>
      <c r="H57" s="23"/>
      <c r="I57" s="40"/>
      <c r="J57" s="23">
        <f t="shared" si="0"/>
        <v>71458</v>
      </c>
      <c r="K57" s="23"/>
      <c r="L57" s="23">
        <v>71458</v>
      </c>
      <c r="M57" s="23"/>
      <c r="N57" s="23">
        <f t="shared" si="1"/>
        <v>0</v>
      </c>
    </row>
    <row r="58" spans="2:14" ht="14.25">
      <c r="B58" s="3" t="s">
        <v>53</v>
      </c>
      <c r="F58" s="3">
        <v>145018</v>
      </c>
      <c r="I58" s="2"/>
      <c r="J58" s="3">
        <f t="shared" si="0"/>
        <v>145018</v>
      </c>
      <c r="L58" s="3">
        <v>90634.45</v>
      </c>
      <c r="N58" s="3">
        <f t="shared" si="1"/>
        <v>54383.55</v>
      </c>
    </row>
    <row r="59" spans="1:14" ht="14.25">
      <c r="A59" s="23"/>
      <c r="B59" s="23" t="s">
        <v>37</v>
      </c>
      <c r="C59" s="23"/>
      <c r="D59" s="23"/>
      <c r="E59" s="23"/>
      <c r="F59" s="23">
        <v>6691</v>
      </c>
      <c r="G59" s="23"/>
      <c r="H59" s="23"/>
      <c r="I59" s="40"/>
      <c r="J59" s="23">
        <f t="shared" si="0"/>
        <v>6691</v>
      </c>
      <c r="K59" s="23"/>
      <c r="L59" s="23">
        <v>2507.28</v>
      </c>
      <c r="M59" s="23"/>
      <c r="N59" s="23">
        <f t="shared" si="1"/>
        <v>4183.719999999999</v>
      </c>
    </row>
    <row r="60" spans="2:14" ht="14.25">
      <c r="B60" s="6" t="s">
        <v>38</v>
      </c>
      <c r="C60" s="6"/>
      <c r="D60" s="6"/>
      <c r="E60" s="6"/>
      <c r="F60" s="6">
        <v>47022223</v>
      </c>
      <c r="G60" s="6"/>
      <c r="H60" s="3">
        <v>2561838.1</v>
      </c>
      <c r="I60" s="6"/>
      <c r="J60" s="3">
        <f t="shared" si="0"/>
        <v>49584061.1</v>
      </c>
      <c r="L60" s="3">
        <v>36972877.98</v>
      </c>
      <c r="N60" s="3">
        <f t="shared" si="1"/>
        <v>12611183.120000005</v>
      </c>
    </row>
    <row r="61" spans="1:14" ht="14.25">
      <c r="A61" s="23"/>
      <c r="B61" s="41" t="s">
        <v>39</v>
      </c>
      <c r="C61" s="41"/>
      <c r="D61" s="41"/>
      <c r="E61" s="41"/>
      <c r="F61" s="42">
        <v>101847</v>
      </c>
      <c r="G61" s="42"/>
      <c r="H61" s="23"/>
      <c r="I61" s="43"/>
      <c r="J61" s="23">
        <f t="shared" si="0"/>
        <v>101847</v>
      </c>
      <c r="K61" s="23"/>
      <c r="L61" s="23">
        <v>48376.18</v>
      </c>
      <c r="M61" s="23"/>
      <c r="N61" s="23">
        <f t="shared" si="1"/>
        <v>53470.82</v>
      </c>
    </row>
    <row r="62" spans="2:14" ht="14.25">
      <c r="B62" s="6" t="s">
        <v>64</v>
      </c>
      <c r="C62" s="6"/>
      <c r="D62" s="6"/>
      <c r="E62" s="6"/>
      <c r="F62" s="6">
        <v>13993827</v>
      </c>
      <c r="G62" s="6"/>
      <c r="I62" s="16"/>
      <c r="J62" s="3">
        <f t="shared" si="0"/>
        <v>13993827</v>
      </c>
      <c r="L62" s="3">
        <v>3094481.9</v>
      </c>
      <c r="N62" s="3">
        <f t="shared" si="1"/>
        <v>10899345.1</v>
      </c>
    </row>
    <row r="63" spans="1:14" ht="14.25">
      <c r="A63" s="23"/>
      <c r="B63" s="41" t="s">
        <v>65</v>
      </c>
      <c r="C63" s="41"/>
      <c r="D63" s="41"/>
      <c r="E63" s="41"/>
      <c r="F63" s="44">
        <f>SUM(F17:F62)</f>
        <v>276462135.90999997</v>
      </c>
      <c r="G63" s="41"/>
      <c r="H63" s="44">
        <f>SUM(H17:H62)</f>
        <v>8908865.75</v>
      </c>
      <c r="I63" s="43"/>
      <c r="J63" s="44">
        <f>SUM(J17:J62)</f>
        <v>285371001.66</v>
      </c>
      <c r="K63" s="23"/>
      <c r="L63" s="44">
        <f>SUM(L17:L62)</f>
        <v>143332433.82000002</v>
      </c>
      <c r="M63" s="23"/>
      <c r="N63" s="44">
        <f>SUM(N17:N62)</f>
        <v>142038567.83999997</v>
      </c>
    </row>
    <row r="64" spans="2:14" ht="16.5">
      <c r="B64" s="6"/>
      <c r="C64" s="6"/>
      <c r="D64" s="6"/>
      <c r="E64" s="6"/>
      <c r="F64" s="10"/>
      <c r="G64" s="10"/>
      <c r="H64" s="10"/>
      <c r="I64" s="10"/>
      <c r="J64" s="10"/>
      <c r="L64" s="10"/>
      <c r="N64" s="10"/>
    </row>
    <row r="65" spans="1:14" ht="14.25">
      <c r="A65" s="23"/>
      <c r="B65" s="23" t="s">
        <v>40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2:14" ht="14.25">
      <c r="B66" s="3" t="s">
        <v>42</v>
      </c>
      <c r="F66" s="3">
        <v>712138</v>
      </c>
      <c r="H66" s="2"/>
      <c r="I66" s="2"/>
      <c r="J66" s="3">
        <f>F66+H66</f>
        <v>712138</v>
      </c>
      <c r="L66" s="2">
        <v>712138</v>
      </c>
      <c r="M66" s="2"/>
      <c r="N66" s="3">
        <f>J66-L66</f>
        <v>0</v>
      </c>
    </row>
    <row r="67" spans="1:14" ht="14.25">
      <c r="A67" s="23"/>
      <c r="B67" s="23" t="s">
        <v>43</v>
      </c>
      <c r="C67" s="23"/>
      <c r="D67" s="23"/>
      <c r="E67" s="23"/>
      <c r="F67" s="23">
        <v>541362</v>
      </c>
      <c r="G67" s="23"/>
      <c r="H67" s="40"/>
      <c r="I67" s="40"/>
      <c r="J67" s="23">
        <f>F67+H67</f>
        <v>541362</v>
      </c>
      <c r="K67" s="23"/>
      <c r="L67" s="40">
        <v>532000.31</v>
      </c>
      <c r="M67" s="40"/>
      <c r="N67" s="23">
        <f>J67-L67</f>
        <v>9361.689999999944</v>
      </c>
    </row>
    <row r="68" spans="2:14" ht="14.25">
      <c r="B68" s="3" t="s">
        <v>44</v>
      </c>
      <c r="F68" s="3">
        <v>2077647</v>
      </c>
      <c r="H68" s="2">
        <v>1458866.39</v>
      </c>
      <c r="I68" s="2"/>
      <c r="J68" s="3">
        <f>F68+H68</f>
        <v>3536513.3899999997</v>
      </c>
      <c r="L68" s="2">
        <f>2037117.41+1</f>
        <v>2037118.41</v>
      </c>
      <c r="M68" s="2"/>
      <c r="N68" s="3">
        <f>J68-L68</f>
        <v>1499394.9799999997</v>
      </c>
    </row>
    <row r="69" spans="1:14" ht="14.25">
      <c r="A69" s="23"/>
      <c r="B69" s="23" t="s">
        <v>71</v>
      </c>
      <c r="C69" s="23"/>
      <c r="D69" s="23"/>
      <c r="E69" s="23"/>
      <c r="F69" s="23">
        <v>103316</v>
      </c>
      <c r="G69" s="23"/>
      <c r="H69" s="40"/>
      <c r="I69" s="40"/>
      <c r="J69" s="23">
        <f>F69+H69</f>
        <v>103316</v>
      </c>
      <c r="K69" s="23"/>
      <c r="L69" s="40">
        <v>10331.89</v>
      </c>
      <c r="M69" s="40"/>
      <c r="N69" s="23">
        <f>J69-L69</f>
        <v>92984.11</v>
      </c>
    </row>
    <row r="70" spans="2:14" ht="14.25">
      <c r="B70" s="6" t="s">
        <v>45</v>
      </c>
      <c r="C70" s="6"/>
      <c r="D70" s="6"/>
      <c r="E70" s="6"/>
      <c r="F70" s="6">
        <v>3125790</v>
      </c>
      <c r="G70" s="6"/>
      <c r="H70" s="6"/>
      <c r="I70" s="6"/>
      <c r="J70" s="6">
        <f>F70+H70</f>
        <v>3125790</v>
      </c>
      <c r="K70" s="6"/>
      <c r="L70" s="6">
        <v>3125790</v>
      </c>
      <c r="M70" s="6"/>
      <c r="N70" s="6">
        <f>J70-L70</f>
        <v>0</v>
      </c>
    </row>
    <row r="71" spans="1:14" ht="14.25">
      <c r="A71" s="23"/>
      <c r="B71" s="41" t="s">
        <v>46</v>
      </c>
      <c r="C71" s="41"/>
      <c r="D71" s="41"/>
      <c r="E71" s="41"/>
      <c r="F71" s="44">
        <f>SUM(F66:F70)</f>
        <v>6560253</v>
      </c>
      <c r="G71" s="41"/>
      <c r="H71" s="44">
        <f>SUM(H66:H70)</f>
        <v>1458866.39</v>
      </c>
      <c r="I71" s="41"/>
      <c r="J71" s="44">
        <f>SUM(J66:J70)</f>
        <v>8019119.39</v>
      </c>
      <c r="K71" s="41"/>
      <c r="L71" s="44">
        <f>SUM(L66:L70)</f>
        <v>6417378.609999999</v>
      </c>
      <c r="M71" s="41"/>
      <c r="N71" s="44">
        <f>SUM(N66:N70)</f>
        <v>1601740.7799999998</v>
      </c>
    </row>
    <row r="72" spans="2:17" ht="17.25" customHeight="1" hidden="1">
      <c r="B72" s="1" t="s">
        <v>1</v>
      </c>
      <c r="C72" s="2"/>
      <c r="D72" s="2"/>
      <c r="E72" s="2"/>
      <c r="F72" s="2"/>
      <c r="G72" s="2"/>
      <c r="H72" s="2" t="s">
        <v>0</v>
      </c>
      <c r="I72" s="2"/>
      <c r="J72" s="2"/>
      <c r="K72" s="2"/>
      <c r="L72" s="2"/>
      <c r="M72" s="2"/>
      <c r="N72" s="2" t="s">
        <v>1</v>
      </c>
      <c r="P72" s="3">
        <v>399099.17</v>
      </c>
      <c r="Q72" s="3" t="e">
        <f>+P72-#REF!</f>
        <v>#REF!</v>
      </c>
    </row>
    <row r="73" spans="2:14" ht="17.25" customHeight="1" hidden="1">
      <c r="B73" s="45" t="s">
        <v>2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</row>
    <row r="74" spans="2:14" ht="17.25" customHeight="1" hidden="1">
      <c r="B74" s="45" t="s">
        <v>3</v>
      </c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</row>
    <row r="75" spans="2:14" ht="17.25" customHeight="1" hidden="1">
      <c r="B75" s="45" t="e">
        <f>+#REF!</f>
        <v>#REF!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</row>
    <row r="76" ht="14.25" hidden="1"/>
    <row r="77" spans="6:14" ht="14.25" hidden="1">
      <c r="F77" s="17" t="s">
        <v>59</v>
      </c>
      <c r="G77" s="17"/>
      <c r="H77" s="5" t="s">
        <v>54</v>
      </c>
      <c r="I77" s="5"/>
      <c r="J77" s="17" t="s">
        <v>59</v>
      </c>
      <c r="L77" s="17" t="s">
        <v>56</v>
      </c>
      <c r="M77" s="17"/>
      <c r="N77" s="17" t="s">
        <v>58</v>
      </c>
    </row>
    <row r="78" spans="2:14" ht="14.25" hidden="1">
      <c r="B78" s="6" t="s">
        <v>0</v>
      </c>
      <c r="C78" s="6"/>
      <c r="D78" s="6"/>
      <c r="E78" s="6"/>
      <c r="F78" s="5" t="s">
        <v>60</v>
      </c>
      <c r="G78" s="5"/>
      <c r="H78" s="15" t="s">
        <v>55</v>
      </c>
      <c r="I78" s="15"/>
      <c r="J78" s="5" t="s">
        <v>61</v>
      </c>
      <c r="L78" s="17" t="s">
        <v>57</v>
      </c>
      <c r="M78" s="17"/>
      <c r="N78" s="5" t="s">
        <v>61</v>
      </c>
    </row>
    <row r="79" spans="2:14" ht="14.25">
      <c r="B79" s="6"/>
      <c r="C79" s="6"/>
      <c r="D79" s="6"/>
      <c r="E79" s="6"/>
      <c r="F79" s="5"/>
      <c r="G79" s="5"/>
      <c r="H79" s="15"/>
      <c r="I79" s="15"/>
      <c r="J79" s="5"/>
      <c r="L79" s="17"/>
      <c r="M79" s="17"/>
      <c r="N79" s="5"/>
    </row>
    <row r="80" spans="1:14" ht="14.25">
      <c r="A80" s="23"/>
      <c r="B80" s="23" t="s">
        <v>47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2:14" ht="14.25">
      <c r="B81" s="3" t="s">
        <v>63</v>
      </c>
      <c r="F81" s="3">
        <v>52989586</v>
      </c>
      <c r="H81" s="3">
        <v>6866214.46</v>
      </c>
      <c r="J81" s="3">
        <f>F81+H81</f>
        <v>59855800.46</v>
      </c>
      <c r="L81" s="3">
        <v>35557553.5</v>
      </c>
      <c r="N81" s="3">
        <f>J81-L81</f>
        <v>24298246.96</v>
      </c>
    </row>
    <row r="82" spans="1:14" ht="14.25">
      <c r="A82" s="23"/>
      <c r="B82" s="23" t="s">
        <v>48</v>
      </c>
      <c r="C82" s="23"/>
      <c r="D82" s="23"/>
      <c r="E82" s="23"/>
      <c r="F82" s="23">
        <v>520259</v>
      </c>
      <c r="G82" s="23"/>
      <c r="H82" s="23">
        <v>-3045</v>
      </c>
      <c r="I82" s="23"/>
      <c r="J82" s="23">
        <f>F82+H82</f>
        <v>517214</v>
      </c>
      <c r="K82" s="23"/>
      <c r="L82" s="23">
        <v>486584.59</v>
      </c>
      <c r="M82" s="23"/>
      <c r="N82" s="23">
        <f>J82-L82</f>
        <v>30629.409999999974</v>
      </c>
    </row>
    <row r="83" spans="2:15" ht="16.5">
      <c r="B83" s="6" t="s">
        <v>49</v>
      </c>
      <c r="C83" s="6"/>
      <c r="D83" s="6"/>
      <c r="E83" s="6"/>
      <c r="F83" s="10">
        <v>32705454</v>
      </c>
      <c r="G83" s="6"/>
      <c r="H83" s="10">
        <v>1032106.06</v>
      </c>
      <c r="I83" s="6"/>
      <c r="J83" s="10">
        <f>F83+H83</f>
        <v>33737560.06</v>
      </c>
      <c r="K83" s="6"/>
      <c r="L83" s="10">
        <v>32496900.15</v>
      </c>
      <c r="M83" s="6"/>
      <c r="N83" s="10">
        <f>J83-L83</f>
        <v>1240659.9100000039</v>
      </c>
      <c r="O83" s="6"/>
    </row>
    <row r="84" spans="1:15" ht="14.25">
      <c r="A84" s="23"/>
      <c r="B84" s="41" t="s">
        <v>50</v>
      </c>
      <c r="C84" s="41"/>
      <c r="D84" s="41"/>
      <c r="E84" s="41"/>
      <c r="F84" s="41">
        <f>SUM(F81:F83)</f>
        <v>86215299</v>
      </c>
      <c r="G84" s="41"/>
      <c r="H84" s="41">
        <f>SUM(H81:H83)</f>
        <v>7895275.52</v>
      </c>
      <c r="I84" s="41"/>
      <c r="J84" s="41">
        <f>F84+H84</f>
        <v>94110574.52</v>
      </c>
      <c r="K84" s="41"/>
      <c r="L84" s="41">
        <f>SUM(L81:L83)</f>
        <v>68541038.24000001</v>
      </c>
      <c r="M84" s="41"/>
      <c r="N84" s="41">
        <f>J84-L84</f>
        <v>25569536.279999986</v>
      </c>
      <c r="O84" s="6"/>
    </row>
    <row r="85" spans="2:14" ht="15" thickBot="1">
      <c r="B85" s="6" t="s">
        <v>66</v>
      </c>
      <c r="C85" s="6"/>
      <c r="D85" s="6"/>
      <c r="E85" s="6"/>
      <c r="F85" s="22">
        <f>F63+F71+F84</f>
        <v>369237687.90999997</v>
      </c>
      <c r="G85" s="6"/>
      <c r="H85" s="22">
        <f>H63+H71+H84</f>
        <v>18263007.66</v>
      </c>
      <c r="I85" s="6"/>
      <c r="J85" s="22">
        <f>J63+J71+J84</f>
        <v>387500695.57</v>
      </c>
      <c r="K85" s="6"/>
      <c r="L85" s="22">
        <f>L63+L71+L84</f>
        <v>218290850.67000002</v>
      </c>
      <c r="M85" s="6"/>
      <c r="N85" s="22">
        <f>N63+N71+N84</f>
        <v>169209844.89999998</v>
      </c>
    </row>
    <row r="86" spans="2:10" ht="17.25" thickTop="1">
      <c r="B86" s="6"/>
      <c r="C86" s="6"/>
      <c r="D86" s="6"/>
      <c r="E86" s="6"/>
      <c r="F86" s="11"/>
      <c r="G86" s="11"/>
      <c r="H86" s="11"/>
      <c r="I86" s="11"/>
      <c r="J86" s="11"/>
    </row>
    <row r="87" spans="2:10" ht="16.5">
      <c r="B87" s="12"/>
      <c r="C87" s="6"/>
      <c r="D87" s="6"/>
      <c r="E87" s="6"/>
      <c r="F87" s="11"/>
      <c r="G87" s="11"/>
      <c r="H87" s="11"/>
      <c r="I87" s="11"/>
      <c r="J87" s="11"/>
    </row>
    <row r="88" spans="2:7" s="13" customFormat="1" ht="14.25">
      <c r="B88" s="9"/>
      <c r="F88" s="14"/>
      <c r="G88" s="14"/>
    </row>
    <row r="89" spans="2:10" ht="16.5">
      <c r="B89" s="9"/>
      <c r="D89" s="6"/>
      <c r="E89" s="6"/>
      <c r="F89" s="11"/>
      <c r="G89" s="11"/>
      <c r="H89" s="11"/>
      <c r="I89" s="11"/>
      <c r="J89" s="11"/>
    </row>
    <row r="91" spans="2:11" ht="14.25">
      <c r="B91" s="4"/>
      <c r="C91" s="4"/>
      <c r="D91" s="4"/>
      <c r="E91" s="4"/>
      <c r="F91" s="4"/>
      <c r="G91" s="4"/>
      <c r="H91" s="4"/>
      <c r="I91" s="4"/>
      <c r="J91" s="4"/>
      <c r="K91" s="4"/>
    </row>
    <row r="93" spans="2:11" ht="14.25"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2:11" ht="14.25">
      <c r="B94" s="4"/>
      <c r="C94" s="4"/>
      <c r="D94" s="4"/>
      <c r="E94" s="4"/>
      <c r="F94" s="4"/>
      <c r="G94" s="4"/>
      <c r="H94" s="4"/>
      <c r="I94" s="4"/>
      <c r="J94" s="4"/>
      <c r="K94" s="4"/>
    </row>
    <row r="96" spans="6:7" ht="14.25">
      <c r="F96" s="15"/>
      <c r="G96" s="15"/>
    </row>
  </sheetData>
  <sheetProtection/>
  <mergeCells count="3">
    <mergeCell ref="B75:N75"/>
    <mergeCell ref="B73:N73"/>
    <mergeCell ref="B74:N74"/>
  </mergeCells>
  <printOptions horizontalCentered="1"/>
  <pageMargins left="0" right="0" top="0.75" bottom="0.75" header="0" footer="0.5"/>
  <pageSetup firstPageNumber="29" useFirstPageNumber="1" fitToHeight="0" fitToWidth="1" horizontalDpi="600" verticalDpi="600" orientation="portrait" scale="76" r:id="rId2"/>
  <rowBreaks count="1" manualBreakCount="1">
    <brk id="6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eparfait</cp:lastModifiedBy>
  <cp:lastPrinted>2011-03-24T21:34:15Z</cp:lastPrinted>
  <dcterms:created xsi:type="dcterms:W3CDTF">1999-01-11T21:19:12Z</dcterms:created>
  <dcterms:modified xsi:type="dcterms:W3CDTF">2011-03-31T18:15:15Z</dcterms:modified>
  <cp:category/>
  <cp:version/>
  <cp:contentType/>
  <cp:contentStatus/>
</cp:coreProperties>
</file>